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8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drawings/drawing3.xml" ContentType="application/vnd.openxmlformats-officedocument.drawing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0 Projekt DOPRAVA Řezáč\"/>
    </mc:Choice>
  </mc:AlternateContent>
  <xr:revisionPtr revIDLastSave="0" documentId="13_ncr:1_{E6EB804C-80CB-4F68-97E4-D85F961D6D55}" xr6:coauthVersionLast="46" xr6:coauthVersionMax="46" xr10:uidLastSave="{00000000-0000-0000-0000-000000000000}"/>
  <bookViews>
    <workbookView xWindow="-108" yWindow="-108" windowWidth="23256" windowHeight="13176" firstSheet="2" activeTab="6" xr2:uid="{00000000-000D-0000-FFFF-FFFF00000000}"/>
  </bookViews>
  <sheets>
    <sheet name="FR1-3,20,09,14" sheetId="1" r:id="rId1"/>
    <sheet name="Red02" sheetId="4" r:id="rId2"/>
    <sheet name="Red12_11_2020Novy" sheetId="6" r:id="rId3"/>
    <sheet name="Blue12_11_2020Novy" sheetId="7" r:id="rId4"/>
    <sheet name="Blue12_11_2020Recykl 01" sheetId="8" r:id="rId5"/>
    <sheet name="Blue12_11_2020Recykl 02" sheetId="9" r:id="rId6"/>
    <sheet name="Vsichni " sheetId="5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9" l="1"/>
  <c r="C24" i="9"/>
  <c r="C14" i="9"/>
  <c r="D11" i="9" s="1"/>
  <c r="D9" i="9" l="1"/>
  <c r="D12" i="9"/>
  <c r="F12" i="9" s="1"/>
  <c r="D8" i="9"/>
  <c r="D10" i="9"/>
  <c r="F10" i="9" s="1"/>
  <c r="D13" i="9"/>
  <c r="F13" i="9" s="1"/>
  <c r="F11" i="9"/>
  <c r="D7" i="9"/>
  <c r="C25" i="8"/>
  <c r="C24" i="8"/>
  <c r="C14" i="8"/>
  <c r="D11" i="8" s="1"/>
  <c r="D12" i="8"/>
  <c r="D9" i="8"/>
  <c r="C25" i="7"/>
  <c r="C24" i="7"/>
  <c r="C14" i="7"/>
  <c r="D11" i="7" s="1"/>
  <c r="D12" i="7"/>
  <c r="D9" i="7"/>
  <c r="C25" i="6"/>
  <c r="C24" i="6"/>
  <c r="C14" i="6"/>
  <c r="D11" i="6" s="1"/>
  <c r="D12" i="6"/>
  <c r="D8" i="6"/>
  <c r="F12" i="7" l="1"/>
  <c r="D9" i="6"/>
  <c r="D13" i="6"/>
  <c r="F13" i="6" s="1"/>
  <c r="D8" i="7"/>
  <c r="D10" i="7"/>
  <c r="F10" i="7" s="1"/>
  <c r="D13" i="7"/>
  <c r="F13" i="7" s="1"/>
  <c r="D8" i="8"/>
  <c r="F8" i="8" s="1"/>
  <c r="D10" i="8"/>
  <c r="D13" i="8"/>
  <c r="F13" i="8" s="1"/>
  <c r="F8" i="9"/>
  <c r="F9" i="9"/>
  <c r="D14" i="9"/>
  <c r="F7" i="9"/>
  <c r="E7" i="9"/>
  <c r="E8" i="9" s="1"/>
  <c r="E9" i="9" s="1"/>
  <c r="E10" i="9" s="1"/>
  <c r="E11" i="9" s="1"/>
  <c r="E12" i="9" s="1"/>
  <c r="E13" i="9" s="1"/>
  <c r="D7" i="8"/>
  <c r="D7" i="7"/>
  <c r="D10" i="6"/>
  <c r="F10" i="6" s="1"/>
  <c r="D7" i="6"/>
  <c r="F11" i="8" l="1"/>
  <c r="F9" i="8"/>
  <c r="F11" i="6"/>
  <c r="F10" i="8"/>
  <c r="F8" i="7"/>
  <c r="F12" i="8"/>
  <c r="F11" i="7"/>
  <c r="F9" i="7"/>
  <c r="F12" i="6"/>
  <c r="E7" i="8"/>
  <c r="E8" i="8" s="1"/>
  <c r="E9" i="8" s="1"/>
  <c r="E10" i="8" s="1"/>
  <c r="E11" i="8" s="1"/>
  <c r="E12" i="8" s="1"/>
  <c r="E13" i="8" s="1"/>
  <c r="D14" i="8"/>
  <c r="F7" i="8"/>
  <c r="F7" i="7"/>
  <c r="E7" i="7"/>
  <c r="E8" i="7" s="1"/>
  <c r="E9" i="7" s="1"/>
  <c r="E10" i="7" s="1"/>
  <c r="E11" i="7" s="1"/>
  <c r="E12" i="7" s="1"/>
  <c r="E13" i="7" s="1"/>
  <c r="D14" i="7"/>
  <c r="F9" i="6"/>
  <c r="F7" i="6"/>
  <c r="E7" i="6"/>
  <c r="E8" i="6" s="1"/>
  <c r="E9" i="6" s="1"/>
  <c r="E10" i="6" s="1"/>
  <c r="E11" i="6" s="1"/>
  <c r="E12" i="6" s="1"/>
  <c r="E13" i="6" s="1"/>
  <c r="D14" i="6"/>
  <c r="F8" i="6"/>
  <c r="C15" i="1" l="1"/>
  <c r="D7" i="1" s="1"/>
  <c r="E7" i="1" s="1"/>
  <c r="D10" i="1"/>
  <c r="D9" i="1"/>
  <c r="D11" i="1" l="1"/>
  <c r="D8" i="1"/>
  <c r="C25" i="4"/>
  <c r="C24" i="4"/>
  <c r="C14" i="4"/>
  <c r="D12" i="4" s="1"/>
  <c r="D11" i="4"/>
  <c r="D10" i="4"/>
  <c r="D7" i="4"/>
  <c r="E7" i="4" l="1"/>
  <c r="D9" i="4"/>
  <c r="D13" i="4"/>
  <c r="F13" i="4" s="1"/>
  <c r="D8" i="4"/>
  <c r="F10" i="4" l="1"/>
  <c r="F9" i="4"/>
  <c r="D14" i="4"/>
  <c r="F7" i="4"/>
  <c r="F12" i="4"/>
  <c r="F8" i="4"/>
  <c r="E8" i="4"/>
  <c r="E9" i="4" s="1"/>
  <c r="E10" i="4" s="1"/>
  <c r="E11" i="4" s="1"/>
  <c r="E12" i="4" s="1"/>
  <c r="E13" i="4" s="1"/>
  <c r="F11" i="4"/>
  <c r="C26" i="1" l="1"/>
  <c r="C25" i="1"/>
  <c r="D13" i="1" l="1"/>
  <c r="D14" i="1"/>
  <c r="F14" i="1" s="1"/>
  <c r="D12" i="1"/>
  <c r="F12" i="1" l="1"/>
  <c r="F11" i="1"/>
  <c r="F8" i="1"/>
  <c r="F10" i="1"/>
  <c r="F9" i="1"/>
  <c r="F7" i="1"/>
  <c r="F13" i="1"/>
  <c r="D15" i="1"/>
  <c r="E8" i="1"/>
  <c r="E9" i="1" s="1"/>
  <c r="E10" i="1" s="1"/>
  <c r="E11" i="1" s="1"/>
  <c r="E12" i="1" s="1"/>
  <c r="E13" i="1" s="1"/>
  <c r="E14" i="1" s="1"/>
</calcChain>
</file>

<file path=xl/sharedStrings.xml><?xml version="1.0" encoding="utf-8"?>
<sst xmlns="http://schemas.openxmlformats.org/spreadsheetml/2006/main" count="146" uniqueCount="37">
  <si>
    <t>síto [mm]</t>
  </si>
  <si>
    <t>hmotnost [g]</t>
  </si>
  <si>
    <t>celkem</t>
  </si>
  <si>
    <t>hmotnost [%]</t>
  </si>
  <si>
    <t>podsítné [%]</t>
  </si>
  <si>
    <r>
      <t>d</t>
    </r>
    <r>
      <rPr>
        <b/>
        <vertAlign val="subscript"/>
        <sz val="11"/>
        <color theme="1"/>
        <rFont val="Calibri"/>
        <family val="2"/>
        <charset val="238"/>
        <scheme val="minor"/>
      </rPr>
      <t>10</t>
    </r>
    <r>
      <rPr>
        <b/>
        <sz val="11"/>
        <color theme="1"/>
        <rFont val="Calibri"/>
        <family val="2"/>
        <charset val="238"/>
        <scheme val="minor"/>
      </rPr>
      <t>=</t>
    </r>
  </si>
  <si>
    <r>
      <t>d</t>
    </r>
    <r>
      <rPr>
        <b/>
        <vertAlign val="subscript"/>
        <sz val="11"/>
        <color theme="1"/>
        <rFont val="Calibri"/>
        <family val="2"/>
        <charset val="238"/>
        <scheme val="minor"/>
      </rPr>
      <t>30</t>
    </r>
    <r>
      <rPr>
        <b/>
        <sz val="11"/>
        <color theme="1"/>
        <rFont val="Calibri"/>
        <family val="2"/>
        <charset val="238"/>
        <scheme val="minor"/>
      </rPr>
      <t>=</t>
    </r>
  </si>
  <si>
    <r>
      <t>d</t>
    </r>
    <r>
      <rPr>
        <b/>
        <vertAlign val="subscript"/>
        <sz val="11"/>
        <color theme="1"/>
        <rFont val="Calibri"/>
        <family val="2"/>
        <charset val="238"/>
        <scheme val="minor"/>
      </rPr>
      <t>60</t>
    </r>
    <r>
      <rPr>
        <b/>
        <sz val="11"/>
        <color theme="1"/>
        <rFont val="Calibri"/>
        <family val="2"/>
        <charset val="238"/>
        <scheme val="minor"/>
      </rPr>
      <t>=</t>
    </r>
  </si>
  <si>
    <r>
      <t>C</t>
    </r>
    <r>
      <rPr>
        <b/>
        <vertAlign val="subscript"/>
        <sz val="11"/>
        <color theme="1"/>
        <rFont val="Calibri"/>
        <family val="2"/>
        <charset val="238"/>
        <scheme val="minor"/>
      </rPr>
      <t>c</t>
    </r>
    <r>
      <rPr>
        <b/>
        <sz val="11"/>
        <color theme="1"/>
        <rFont val="Calibri"/>
        <family val="2"/>
        <charset val="238"/>
        <scheme val="minor"/>
      </rPr>
      <t>=</t>
    </r>
  </si>
  <si>
    <r>
      <t>C</t>
    </r>
    <r>
      <rPr>
        <b/>
        <vertAlign val="subscript"/>
        <sz val="11"/>
        <color theme="1"/>
        <rFont val="Calibri"/>
        <family val="2"/>
        <charset val="238"/>
        <scheme val="minor"/>
      </rPr>
      <t>u</t>
    </r>
    <r>
      <rPr>
        <b/>
        <sz val="11"/>
        <color theme="1"/>
        <rFont val="Calibri"/>
        <family val="2"/>
        <charset val="238"/>
        <scheme val="minor"/>
      </rPr>
      <t>=</t>
    </r>
  </si>
  <si>
    <t>W</t>
  </si>
  <si>
    <t>P</t>
  </si>
  <si>
    <t>SP</t>
  </si>
  <si>
    <t>písek špatně zrněný</t>
  </si>
  <si>
    <t>podsítné</t>
  </si>
  <si>
    <t>Hmotnost navážky 2000g</t>
  </si>
  <si>
    <t>Vzorek:</t>
  </si>
  <si>
    <t>RED 02</t>
  </si>
  <si>
    <t>FR1-3,20,09,14</t>
  </si>
  <si>
    <r>
      <t>C</t>
    </r>
    <r>
      <rPr>
        <b/>
        <vertAlign val="subscript"/>
        <sz val="11"/>
        <color rgb="FFFF0000"/>
        <rFont val="Calibri"/>
        <family val="2"/>
        <charset val="238"/>
        <scheme val="minor"/>
      </rPr>
      <t>c</t>
    </r>
    <r>
      <rPr>
        <b/>
        <sz val="11"/>
        <color rgb="FFFF0000"/>
        <rFont val="Calibri"/>
        <family val="2"/>
        <charset val="238"/>
        <scheme val="minor"/>
      </rPr>
      <t>=</t>
    </r>
  </si>
  <si>
    <r>
      <t>C</t>
    </r>
    <r>
      <rPr>
        <b/>
        <vertAlign val="subscript"/>
        <sz val="11"/>
        <color rgb="FFFF0000"/>
        <rFont val="Calibri"/>
        <family val="2"/>
        <charset val="238"/>
        <scheme val="minor"/>
      </rPr>
      <t>u</t>
    </r>
    <r>
      <rPr>
        <b/>
        <sz val="11"/>
        <color rgb="FFFF0000"/>
        <rFont val="Calibri"/>
        <family val="2"/>
        <charset val="238"/>
        <scheme val="minor"/>
      </rPr>
      <t>=</t>
    </r>
  </si>
  <si>
    <t>Sa</t>
  </si>
  <si>
    <t>písek (sand)</t>
  </si>
  <si>
    <t>Zatřídění:</t>
  </si>
  <si>
    <t>ČSN 73 1001:</t>
  </si>
  <si>
    <t>EN ISO 14688 (EC7):</t>
  </si>
  <si>
    <t>%</t>
  </si>
  <si>
    <t>Red02</t>
  </si>
  <si>
    <t>Red 12.11.2020 Novy</t>
  </si>
  <si>
    <t>Blue 12.11.2020 Novy</t>
  </si>
  <si>
    <t>velikost zrna /mm/</t>
  </si>
  <si>
    <t>CERVENY12.11.NOVY</t>
  </si>
  <si>
    <t>MODRY12.11.NOVY</t>
  </si>
  <si>
    <t>MODRY12.11.RECYKL 01</t>
  </si>
  <si>
    <t>MODRY12.11.RECYKL_02</t>
  </si>
  <si>
    <t>Blue 12.11.2020 Recykl 01</t>
  </si>
  <si>
    <t>Blue 12.11.2020 Recykl 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</si>
</sst>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K_č_-;\-* #,##0\ _K_č_-;_-* &quot;-&quot;\ _K_č_-;_-@_-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vertAlign val="subscript"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color rgb="FF00B050"/>
      <name val="Calibri"/>
      <family val="2"/>
      <charset val="238"/>
      <scheme val="minor"/>
    </font>
    <font>
      <b/>
      <vertAlign val="subscript"/>
      <sz val="11"/>
      <color rgb="FFFF0000"/>
      <name val="Calibri"/>
      <family val="2"/>
      <charset val="238"/>
      <scheme val="minor"/>
    </font>
    <font>
      <sz val="10"/>
      <name val="Courier New CE"/>
      <charset val="238"/>
    </font>
    <font>
      <sz val="10"/>
      <name val="Courier New CE"/>
      <family val="3"/>
      <charset val="238"/>
    </font>
    <font>
      <b/>
      <sz val="10"/>
      <name val="Courier New CE"/>
      <charset val="238"/>
    </font>
    <font>
      <b/>
      <sz val="14"/>
      <name val="Courier New CE"/>
      <charset val="238"/>
    </font>
    <font>
      <sz val="10"/>
      <color theme="1"/>
      <name val="Courier New CE"/>
      <charset val="238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/>
    <xf numFmtId="0" fontId="7" fillId="0" borderId="0" applyBorder="0"/>
    <xf numFmtId="164" fontId="12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7" fillId="0" borderId="0" xfId="1"/>
    <xf numFmtId="0" fontId="7" fillId="2" borderId="0" xfId="1" applyFill="1"/>
    <xf numFmtId="0" fontId="7" fillId="2" borderId="0" xfId="1" applyFill="1" applyAlignment="1">
      <alignment vertical="center"/>
    </xf>
    <xf numFmtId="0" fontId="7" fillId="2" borderId="0" xfId="1" applyFill="1" applyBorder="1"/>
    <xf numFmtId="0" fontId="7" fillId="2" borderId="0" xfId="1" applyFill="1" applyAlignment="1">
      <alignment horizontal="center" vertical="center" textRotation="90"/>
    </xf>
    <xf numFmtId="0" fontId="7" fillId="0" borderId="0" xfId="1" applyAlignment="1">
      <alignment horizontal="center" vertical="center" textRotation="90"/>
    </xf>
    <xf numFmtId="0" fontId="8" fillId="2" borderId="0" xfId="1" applyFont="1" applyFill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9" fillId="2" borderId="0" xfId="1" applyFont="1" applyFill="1"/>
    <xf numFmtId="0" fontId="10" fillId="2" borderId="0" xfId="1" applyFont="1" applyFill="1" applyAlignment="1">
      <alignment horizontal="right"/>
    </xf>
    <xf numFmtId="0" fontId="11" fillId="3" borderId="0" xfId="1" applyFont="1" applyFill="1"/>
    <xf numFmtId="0" fontId="7" fillId="0" borderId="0" xfId="1" applyAlignment="1">
      <alignment horizontal="center" vertical="center" wrapText="1"/>
    </xf>
    <xf numFmtId="0" fontId="7" fillId="0" borderId="0" xfId="1" applyBorder="1"/>
    <xf numFmtId="2" fontId="7" fillId="0" borderId="3" xfId="2" applyNumberFormat="1" applyBorder="1" applyAlignment="1">
      <alignment horizontal="center"/>
    </xf>
    <xf numFmtId="2" fontId="7" fillId="0" borderId="5" xfId="2" applyNumberFormat="1" applyBorder="1" applyAlignment="1">
      <alignment horizontal="center"/>
    </xf>
    <xf numFmtId="2" fontId="7" fillId="0" borderId="9" xfId="2" applyNumberFormat="1" applyBorder="1" applyAlignment="1">
      <alignment horizontal="center"/>
    </xf>
    <xf numFmtId="0" fontId="9" fillId="2" borderId="11" xfId="1" applyFont="1" applyFill="1" applyBorder="1" applyAlignment="1">
      <alignment horizontal="center" vertical="center" wrapText="1"/>
    </xf>
    <xf numFmtId="0" fontId="3" fillId="0" borderId="12" xfId="2" applyFont="1" applyBorder="1" applyAlignment="1">
      <alignment horizontal="center" vertical="center" wrapText="1"/>
    </xf>
    <xf numFmtId="0" fontId="0" fillId="2" borderId="12" xfId="1" applyFont="1" applyFill="1" applyBorder="1" applyAlignment="1">
      <alignment horizontal="center" vertical="center" wrapText="1"/>
    </xf>
    <xf numFmtId="0" fontId="7" fillId="2" borderId="12" xfId="1" applyFill="1" applyBorder="1" applyAlignment="1">
      <alignment horizontal="center" vertical="center" wrapText="1"/>
    </xf>
    <xf numFmtId="0" fontId="7" fillId="0" borderId="12" xfId="1" applyBorder="1" applyAlignment="1">
      <alignment horizontal="center" vertical="center" wrapText="1"/>
    </xf>
    <xf numFmtId="0" fontId="7" fillId="0" borderId="13" xfId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7" fillId="0" borderId="8" xfId="2" applyBorder="1" applyAlignment="1">
      <alignment horizontal="center" vertical="center"/>
    </xf>
    <xf numFmtId="0" fontId="7" fillId="2" borderId="2" xfId="1" applyFill="1" applyBorder="1" applyAlignment="1">
      <alignment horizontal="center" vertical="center"/>
    </xf>
    <xf numFmtId="0" fontId="7" fillId="2" borderId="6" xfId="1" applyFill="1" applyBorder="1" applyAlignment="1">
      <alignment horizontal="center" vertical="center"/>
    </xf>
    <xf numFmtId="0" fontId="11" fillId="3" borderId="9" xfId="1" applyFont="1" applyFill="1" applyBorder="1" applyAlignment="1">
      <alignment horizontal="center"/>
    </xf>
    <xf numFmtId="0" fontId="7" fillId="2" borderId="9" xfId="1" applyFill="1" applyBorder="1" applyAlignment="1">
      <alignment horizontal="center"/>
    </xf>
    <xf numFmtId="0" fontId="7" fillId="0" borderId="9" xfId="1" applyBorder="1" applyAlignment="1">
      <alignment horizontal="center"/>
    </xf>
    <xf numFmtId="0" fontId="7" fillId="0" borderId="10" xfId="1" applyBorder="1" applyAlignment="1">
      <alignment horizontal="center"/>
    </xf>
    <xf numFmtId="0" fontId="7" fillId="0" borderId="0" xfId="1" applyAlignment="1">
      <alignment horizontal="center"/>
    </xf>
    <xf numFmtId="0" fontId="11" fillId="3" borderId="3" xfId="1" applyFont="1" applyFill="1" applyBorder="1" applyAlignment="1">
      <alignment horizontal="center"/>
    </xf>
    <xf numFmtId="0" fontId="7" fillId="2" borderId="3" xfId="1" applyFill="1" applyBorder="1" applyAlignment="1">
      <alignment horizontal="center"/>
    </xf>
    <xf numFmtId="0" fontId="7" fillId="0" borderId="3" xfId="1" applyBorder="1" applyAlignment="1">
      <alignment horizontal="center"/>
    </xf>
    <xf numFmtId="0" fontId="7" fillId="0" borderId="4" xfId="1" applyBorder="1" applyAlignment="1">
      <alignment horizontal="center"/>
    </xf>
    <xf numFmtId="0" fontId="11" fillId="3" borderId="5" xfId="1" applyFont="1" applyFill="1" applyBorder="1" applyAlignment="1">
      <alignment horizontal="center"/>
    </xf>
    <xf numFmtId="0" fontId="7" fillId="2" borderId="5" xfId="1" applyFill="1" applyBorder="1" applyAlignment="1">
      <alignment horizontal="center"/>
    </xf>
    <xf numFmtId="0" fontId="7" fillId="0" borderId="5" xfId="1" applyBorder="1" applyAlignment="1">
      <alignment horizontal="center"/>
    </xf>
    <xf numFmtId="0" fontId="7" fillId="0" borderId="7" xfId="1" applyBorder="1" applyAlignment="1">
      <alignment horizontal="center"/>
    </xf>
  </cellXfs>
  <cellStyles count="4">
    <cellStyle name="čárky [0]_HYN" xfId="3" xr:uid="{00000000-0005-0000-0000-000000000000}"/>
    <cellStyle name="Normální" xfId="0" builtinId="0"/>
    <cellStyle name="Normální 2" xfId="2" xr:uid="{00000000-0005-0000-0000-000002000000}"/>
    <cellStyle name="normální_PROTOKOL_1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327174472584068"/>
          <c:y val="0.23239436619718309"/>
          <c:w val="0.52162124853126857"/>
          <c:h val="0.70175668182322271"/>
        </c:manualLayout>
      </c:layout>
      <c:scatterChart>
        <c:scatterStyle val="smoothMarker"/>
        <c:varyColors val="0"/>
        <c:ser>
          <c:idx val="0"/>
          <c:order val="0"/>
          <c:spPr>
            <a:ln w="22225" cmpd="sng">
              <a:solidFill>
                <a:schemeClr val="tx1"/>
              </a:solidFill>
              <a:prstDash val="solid"/>
            </a:ln>
          </c:spPr>
          <c:xVal>
            <c:numRef>
              <c:f>'FR1-3,20,09,14'!$B$7:$B$11</c:f>
              <c:numCache>
                <c:formatCode>General</c:formatCode>
                <c:ptCount val="5"/>
                <c:pt idx="0">
                  <c:v>4</c:v>
                </c:pt>
                <c:pt idx="1">
                  <c:v>2</c:v>
                </c:pt>
                <c:pt idx="2">
                  <c:v>1</c:v>
                </c:pt>
                <c:pt idx="3">
                  <c:v>0.5</c:v>
                </c:pt>
                <c:pt idx="4">
                  <c:v>0.25</c:v>
                </c:pt>
              </c:numCache>
            </c:numRef>
          </c:xVal>
          <c:yVal>
            <c:numRef>
              <c:f>'FR1-3,20,09,14'!$F$7:$F$11</c:f>
              <c:numCache>
                <c:formatCode>0.00</c:formatCode>
                <c:ptCount val="5"/>
                <c:pt idx="0">
                  <c:v>100</c:v>
                </c:pt>
                <c:pt idx="1">
                  <c:v>99.899949974987493</c:v>
                </c:pt>
                <c:pt idx="2">
                  <c:v>36.568284142071036</c:v>
                </c:pt>
                <c:pt idx="3">
                  <c:v>5.0025012506253123E-2</c:v>
                </c:pt>
                <c:pt idx="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097-41B1-B904-1059C9B9A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979968"/>
        <c:axId val="51980544"/>
      </c:scatterChart>
      <c:scatterChart>
        <c:scatterStyle val="lineMarker"/>
        <c:varyColors val="0"/>
        <c:ser>
          <c:idx val="1"/>
          <c:order val="1"/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('FR1-3,20,09,14'!$J$6,'FR1-3,20,09,14'!$J$6)</c:f>
              <c:numCache>
                <c:formatCode>General</c:formatCode>
                <c:ptCount val="2"/>
                <c:pt idx="0">
                  <c:v>6.3E-2</c:v>
                </c:pt>
                <c:pt idx="1">
                  <c:v>6.3E-2</c:v>
                </c:pt>
              </c:numCache>
            </c:numRef>
          </c:xVal>
          <c:yVal>
            <c:numRef>
              <c:f>('FR1-3,20,09,14'!$K$6,'FR1-3,20,09,14'!$L$6)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97-41B1-B904-1059C9B9A3C1}"/>
            </c:ext>
          </c:extLst>
        </c:ser>
        <c:ser>
          <c:idx val="2"/>
          <c:order val="2"/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('FR1-3,20,09,14'!$J$8,'FR1-3,20,09,14'!$J$8)</c:f>
              <c:numCache>
                <c:formatCode>General</c:formatCode>
                <c:ptCount val="2"/>
                <c:pt idx="0">
                  <c:v>0.2</c:v>
                </c:pt>
                <c:pt idx="1">
                  <c:v>0.2</c:v>
                </c:pt>
              </c:numCache>
            </c:numRef>
          </c:xVal>
          <c:yVal>
            <c:numRef>
              <c:f>('FR1-3,20,09,14'!$K$6,'FR1-3,20,09,14'!$L$6)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97-41B1-B904-1059C9B9A3C1}"/>
            </c:ext>
          </c:extLst>
        </c:ser>
        <c:ser>
          <c:idx val="3"/>
          <c:order val="3"/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('FR1-3,20,09,14'!$J$9,'FR1-3,20,09,14'!$J$9)</c:f>
              <c:numCache>
                <c:formatCode>General</c:formatCode>
                <c:ptCount val="2"/>
                <c:pt idx="0">
                  <c:v>0.6</c:v>
                </c:pt>
                <c:pt idx="1">
                  <c:v>0.6</c:v>
                </c:pt>
              </c:numCache>
            </c:numRef>
          </c:xVal>
          <c:yVal>
            <c:numRef>
              <c:f>('FR1-3,20,09,14'!$K$6,'FR1-3,20,09,14'!$L$6)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97-41B1-B904-1059C9B9A3C1}"/>
            </c:ext>
          </c:extLst>
        </c:ser>
        <c:ser>
          <c:idx val="4"/>
          <c:order val="4"/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('FR1-3,20,09,14'!$J$10,'FR1-3,20,09,14'!$J$10)</c:f>
              <c:numCache>
                <c:formatCode>General</c:formatCode>
                <c:ptCount val="2"/>
                <c:pt idx="0">
                  <c:v>2</c:v>
                </c:pt>
                <c:pt idx="1">
                  <c:v>2</c:v>
                </c:pt>
              </c:numCache>
            </c:numRef>
          </c:xVal>
          <c:yVal>
            <c:numRef>
              <c:f>('FR1-3,20,09,14'!$K$6,'FR1-3,20,09,14'!$L$6)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97-41B1-B904-1059C9B9A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979968"/>
        <c:axId val="51980544"/>
      </c:scatterChart>
      <c:valAx>
        <c:axId val="51979968"/>
        <c:scaling>
          <c:logBase val="10"/>
          <c:orientation val="minMax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crossAx val="51980544"/>
        <c:crosses val="autoZero"/>
        <c:crossBetween val="midCat"/>
        <c:majorUnit val="10"/>
        <c:minorUnit val="10"/>
      </c:valAx>
      <c:valAx>
        <c:axId val="51980544"/>
        <c:scaling>
          <c:orientation val="minMax"/>
          <c:max val="100"/>
          <c:min val="0"/>
        </c:scaling>
        <c:delete val="1"/>
        <c:axPos val="l"/>
        <c:majorGridlines/>
        <c:numFmt formatCode="#,##0" sourceLinked="0"/>
        <c:majorTickMark val="out"/>
        <c:minorTickMark val="none"/>
        <c:tickLblPos val="low"/>
        <c:crossAx val="51979968"/>
        <c:crossesAt val="1.0000000000000002E-2"/>
        <c:crossBetween val="midCat"/>
      </c:valAx>
      <c:spPr>
        <a:noFill/>
      </c:spPr>
    </c:plotArea>
    <c:plotVisOnly val="1"/>
    <c:dispBlanksAs val="gap"/>
    <c:showDLblsOverMax val="0"/>
  </c:chart>
  <c:spPr>
    <a:noFill/>
  </c:spPr>
  <c:printSettings>
    <c:headerFooter/>
    <c:pageMargins b="0.78740157499999996" l="0.7" r="0.7" t="0.78740157499999996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327174472584068"/>
          <c:y val="0.23239436619718309"/>
          <c:w val="0.52162124853126857"/>
          <c:h val="0.70175668182322271"/>
        </c:manualLayout>
      </c:layout>
      <c:scatterChart>
        <c:scatterStyle val="smoothMarker"/>
        <c:varyColors val="0"/>
        <c:ser>
          <c:idx val="0"/>
          <c:order val="0"/>
          <c:spPr>
            <a:ln w="22225" cmpd="sng">
              <a:solidFill>
                <a:schemeClr val="tx1"/>
              </a:solidFill>
              <a:prstDash val="solid"/>
            </a:ln>
          </c:spPr>
          <c:xVal>
            <c:numRef>
              <c:f>'Red02'!$B$7:$B$12</c:f>
              <c:numCache>
                <c:formatCode>General</c:formatCode>
                <c:ptCount val="6"/>
                <c:pt idx="0">
                  <c:v>2</c:v>
                </c:pt>
                <c:pt idx="1">
                  <c:v>1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  <c:pt idx="5">
                  <c:v>6.3E-2</c:v>
                </c:pt>
              </c:numCache>
            </c:numRef>
          </c:xVal>
          <c:yVal>
            <c:numRef>
              <c:f>'Red02'!$F$7:$F$12</c:f>
              <c:numCache>
                <c:formatCode>0.00</c:formatCode>
                <c:ptCount val="6"/>
                <c:pt idx="0">
                  <c:v>99.999999999999986</c:v>
                </c:pt>
                <c:pt idx="1">
                  <c:v>95.299999999999983</c:v>
                </c:pt>
                <c:pt idx="2">
                  <c:v>1.5000000000000002</c:v>
                </c:pt>
                <c:pt idx="3">
                  <c:v>0.25</c:v>
                </c:pt>
                <c:pt idx="4">
                  <c:v>0.15000000000000002</c:v>
                </c:pt>
                <c:pt idx="5">
                  <c:v>0.1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160-402E-8A51-9A130EB67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984000"/>
        <c:axId val="51984576"/>
      </c:scatterChart>
      <c:scatterChart>
        <c:scatterStyle val="lineMarker"/>
        <c:varyColors val="0"/>
        <c:ser>
          <c:idx val="1"/>
          <c:order val="1"/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('Red02'!$J$6,'Red02'!$J$6)</c:f>
              <c:numCache>
                <c:formatCode>General</c:formatCode>
                <c:ptCount val="2"/>
                <c:pt idx="0">
                  <c:v>6.3E-2</c:v>
                </c:pt>
                <c:pt idx="1">
                  <c:v>6.3E-2</c:v>
                </c:pt>
              </c:numCache>
            </c:numRef>
          </c:xVal>
          <c:yVal>
            <c:numRef>
              <c:f>('Red02'!$K$6,'Red02'!$L$6)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160-402E-8A51-9A130EB67500}"/>
            </c:ext>
          </c:extLst>
        </c:ser>
        <c:ser>
          <c:idx val="2"/>
          <c:order val="2"/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('Red02'!$J$7,'Red02'!$J$7)</c:f>
              <c:numCache>
                <c:formatCode>General</c:formatCode>
                <c:ptCount val="2"/>
                <c:pt idx="0">
                  <c:v>0.2</c:v>
                </c:pt>
                <c:pt idx="1">
                  <c:v>0.2</c:v>
                </c:pt>
              </c:numCache>
            </c:numRef>
          </c:xVal>
          <c:yVal>
            <c:numRef>
              <c:f>('Red02'!$K$6,'Red02'!$L$6)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160-402E-8A51-9A130EB67500}"/>
            </c:ext>
          </c:extLst>
        </c:ser>
        <c:ser>
          <c:idx val="3"/>
          <c:order val="3"/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('Red02'!$J$8,'Red02'!$J$8)</c:f>
              <c:numCache>
                <c:formatCode>General</c:formatCode>
                <c:ptCount val="2"/>
                <c:pt idx="0">
                  <c:v>0.6</c:v>
                </c:pt>
                <c:pt idx="1">
                  <c:v>0.6</c:v>
                </c:pt>
              </c:numCache>
            </c:numRef>
          </c:xVal>
          <c:yVal>
            <c:numRef>
              <c:f>('Red02'!$K$6,'Red02'!$L$6)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160-402E-8A51-9A130EB67500}"/>
            </c:ext>
          </c:extLst>
        </c:ser>
        <c:ser>
          <c:idx val="4"/>
          <c:order val="4"/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('Red02'!$J$9,'Red02'!$J$9)</c:f>
              <c:numCache>
                <c:formatCode>General</c:formatCode>
                <c:ptCount val="2"/>
                <c:pt idx="0">
                  <c:v>2</c:v>
                </c:pt>
                <c:pt idx="1">
                  <c:v>2</c:v>
                </c:pt>
              </c:numCache>
            </c:numRef>
          </c:xVal>
          <c:yVal>
            <c:numRef>
              <c:f>('Red02'!$K$6,'Red02'!$L$6)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160-402E-8A51-9A130EB67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984000"/>
        <c:axId val="51984576"/>
      </c:scatterChart>
      <c:valAx>
        <c:axId val="51984000"/>
        <c:scaling>
          <c:logBase val="10"/>
          <c:orientation val="minMax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crossAx val="51984576"/>
        <c:crosses val="autoZero"/>
        <c:crossBetween val="midCat"/>
        <c:majorUnit val="10"/>
        <c:minorUnit val="10"/>
      </c:valAx>
      <c:valAx>
        <c:axId val="51984576"/>
        <c:scaling>
          <c:orientation val="minMax"/>
          <c:max val="100"/>
          <c:min val="0"/>
        </c:scaling>
        <c:delete val="1"/>
        <c:axPos val="l"/>
        <c:majorGridlines/>
        <c:numFmt formatCode="#,##0" sourceLinked="0"/>
        <c:majorTickMark val="out"/>
        <c:minorTickMark val="none"/>
        <c:tickLblPos val="low"/>
        <c:crossAx val="51984000"/>
        <c:crossesAt val="1.0000000000000002E-2"/>
        <c:crossBetween val="midCat"/>
      </c:valAx>
      <c:spPr>
        <a:noFill/>
      </c:spPr>
    </c:plotArea>
    <c:plotVisOnly val="1"/>
    <c:dispBlanksAs val="gap"/>
    <c:showDLblsOverMax val="0"/>
  </c:chart>
  <c:spPr>
    <a:noFill/>
  </c:spPr>
  <c:printSettings>
    <c:headerFooter/>
    <c:pageMargins b="0.78740157499999996" l="0.7" r="0.7" t="0.78740157499999996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327174472584068"/>
          <c:y val="0.23239436619718309"/>
          <c:w val="0.52162124853126857"/>
          <c:h val="0.70175668182322271"/>
        </c:manualLayout>
      </c:layout>
      <c:scatterChart>
        <c:scatterStyle val="lineMarker"/>
        <c:varyColors val="0"/>
        <c:ser>
          <c:idx val="0"/>
          <c:order val="0"/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Red12_11_2020Novy!$B$7:$B$12</c:f>
              <c:numCache>
                <c:formatCode>General</c:formatCode>
                <c:ptCount val="6"/>
                <c:pt idx="0">
                  <c:v>2</c:v>
                </c:pt>
                <c:pt idx="1">
                  <c:v>1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  <c:pt idx="5">
                  <c:v>6.3E-2</c:v>
                </c:pt>
              </c:numCache>
            </c:numRef>
          </c:xVal>
          <c:yVal>
            <c:numRef>
              <c:f>Red12_11_2020Novy!$F$7:$F$12</c:f>
              <c:numCache>
                <c:formatCode>0.00</c:formatCode>
                <c:ptCount val="6"/>
                <c:pt idx="0">
                  <c:v>100</c:v>
                </c:pt>
                <c:pt idx="1">
                  <c:v>87.187187187187192</c:v>
                </c:pt>
                <c:pt idx="2">
                  <c:v>4.6546546546546548</c:v>
                </c:pt>
                <c:pt idx="3">
                  <c:v>0.15015015015015015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97-41B1-B904-1059C9B9A3C1}"/>
            </c:ext>
          </c:extLst>
        </c:ser>
        <c:ser>
          <c:idx val="1"/>
          <c:order val="1"/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(Red12_11_2020Novy!$J$6,Red12_11_2020Novy!$J$6)</c:f>
              <c:numCache>
                <c:formatCode>General</c:formatCode>
                <c:ptCount val="2"/>
                <c:pt idx="0">
                  <c:v>6.3E-2</c:v>
                </c:pt>
                <c:pt idx="1">
                  <c:v>6.3E-2</c:v>
                </c:pt>
              </c:numCache>
            </c:numRef>
          </c:xVal>
          <c:yVal>
            <c:numRef>
              <c:f>(Red12_11_2020Novy!$K$6,Red12_11_2020Novy!$L$6)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97-41B1-B904-1059C9B9A3C1}"/>
            </c:ext>
          </c:extLst>
        </c:ser>
        <c:ser>
          <c:idx val="2"/>
          <c:order val="2"/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(Red12_11_2020Novy!$J$7,Red12_11_2020Novy!$J$7)</c:f>
              <c:numCache>
                <c:formatCode>General</c:formatCode>
                <c:ptCount val="2"/>
                <c:pt idx="0">
                  <c:v>0.2</c:v>
                </c:pt>
                <c:pt idx="1">
                  <c:v>0.2</c:v>
                </c:pt>
              </c:numCache>
            </c:numRef>
          </c:xVal>
          <c:yVal>
            <c:numRef>
              <c:f>(Red12_11_2020Novy!$K$6,Red12_11_2020Novy!$L$6)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97-41B1-B904-1059C9B9A3C1}"/>
            </c:ext>
          </c:extLst>
        </c:ser>
        <c:ser>
          <c:idx val="3"/>
          <c:order val="3"/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(Red12_11_2020Novy!$J$8,Red12_11_2020Novy!$J$8)</c:f>
              <c:numCache>
                <c:formatCode>General</c:formatCode>
                <c:ptCount val="2"/>
                <c:pt idx="0">
                  <c:v>0.6</c:v>
                </c:pt>
                <c:pt idx="1">
                  <c:v>0.6</c:v>
                </c:pt>
              </c:numCache>
            </c:numRef>
          </c:xVal>
          <c:yVal>
            <c:numRef>
              <c:f>(Red12_11_2020Novy!$K$6,Red12_11_2020Novy!$L$6)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97-41B1-B904-1059C9B9A3C1}"/>
            </c:ext>
          </c:extLst>
        </c:ser>
        <c:ser>
          <c:idx val="4"/>
          <c:order val="4"/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(Red12_11_2020Novy!$J$9,Red12_11_2020Novy!$J$9)</c:f>
              <c:numCache>
                <c:formatCode>General</c:formatCode>
                <c:ptCount val="2"/>
                <c:pt idx="0">
                  <c:v>2</c:v>
                </c:pt>
                <c:pt idx="1">
                  <c:v>2</c:v>
                </c:pt>
              </c:numCache>
            </c:numRef>
          </c:xVal>
          <c:yVal>
            <c:numRef>
              <c:f>(Red12_11_2020Novy!$K$6,Red12_11_2020Novy!$L$6)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97-41B1-B904-1059C9B9A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961856"/>
        <c:axId val="54962432"/>
      </c:scatterChart>
      <c:valAx>
        <c:axId val="54961856"/>
        <c:scaling>
          <c:logBase val="10"/>
          <c:orientation val="minMax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crossAx val="54962432"/>
        <c:crosses val="autoZero"/>
        <c:crossBetween val="midCat"/>
        <c:majorUnit val="10"/>
        <c:minorUnit val="10"/>
      </c:valAx>
      <c:valAx>
        <c:axId val="54962432"/>
        <c:scaling>
          <c:orientation val="minMax"/>
          <c:max val="100"/>
          <c:min val="0"/>
        </c:scaling>
        <c:delete val="1"/>
        <c:axPos val="l"/>
        <c:majorGridlines/>
        <c:numFmt formatCode="#,##0" sourceLinked="0"/>
        <c:majorTickMark val="out"/>
        <c:minorTickMark val="none"/>
        <c:tickLblPos val="low"/>
        <c:crossAx val="54961856"/>
        <c:crossesAt val="1.0000000000000002E-2"/>
        <c:crossBetween val="midCat"/>
      </c:valAx>
      <c:spPr>
        <a:noFill/>
      </c:spPr>
    </c:plotArea>
    <c:plotVisOnly val="1"/>
    <c:dispBlanksAs val="gap"/>
    <c:showDLblsOverMax val="0"/>
  </c:chart>
  <c:spPr>
    <a:noFill/>
  </c:spPr>
  <c:printSettings>
    <c:headerFooter/>
    <c:pageMargins b="0.78740157499999996" l="0.7" r="0.7" t="0.78740157499999996" header="0.3" footer="0.3"/>
    <c:pageSetup paperSize="9" orientation="portrait" horizontalDpi="0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327174472584068"/>
          <c:y val="0.23239436619718309"/>
          <c:w val="0.52162124853126857"/>
          <c:h val="0.70175668182322271"/>
        </c:manualLayout>
      </c:layout>
      <c:scatterChart>
        <c:scatterStyle val="lineMarker"/>
        <c:varyColors val="0"/>
        <c:ser>
          <c:idx val="0"/>
          <c:order val="0"/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Blue12_11_2020Novy!$B$7:$B$12</c:f>
              <c:numCache>
                <c:formatCode>General</c:formatCode>
                <c:ptCount val="6"/>
                <c:pt idx="0">
                  <c:v>2</c:v>
                </c:pt>
                <c:pt idx="1">
                  <c:v>1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  <c:pt idx="5">
                  <c:v>6.3E-2</c:v>
                </c:pt>
              </c:numCache>
            </c:numRef>
          </c:xVal>
          <c:yVal>
            <c:numRef>
              <c:f>Blue12_11_2020Novy!$F$7:$F$12</c:f>
              <c:numCache>
                <c:formatCode>0.00</c:formatCode>
                <c:ptCount val="6"/>
                <c:pt idx="0">
                  <c:v>100</c:v>
                </c:pt>
                <c:pt idx="1">
                  <c:v>19.109554777388695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97-41B1-B904-1059C9B9A3C1}"/>
            </c:ext>
          </c:extLst>
        </c:ser>
        <c:ser>
          <c:idx val="1"/>
          <c:order val="1"/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(Blue12_11_2020Novy!$J$6,Blue12_11_2020Novy!$J$6)</c:f>
              <c:numCache>
                <c:formatCode>General</c:formatCode>
                <c:ptCount val="2"/>
                <c:pt idx="0">
                  <c:v>6.3E-2</c:v>
                </c:pt>
                <c:pt idx="1">
                  <c:v>6.3E-2</c:v>
                </c:pt>
              </c:numCache>
            </c:numRef>
          </c:xVal>
          <c:yVal>
            <c:numRef>
              <c:f>(Blue12_11_2020Novy!$K$6,Blue12_11_2020Novy!$L$6)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97-41B1-B904-1059C9B9A3C1}"/>
            </c:ext>
          </c:extLst>
        </c:ser>
        <c:ser>
          <c:idx val="2"/>
          <c:order val="2"/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(Blue12_11_2020Novy!$J$7,Blue12_11_2020Novy!$J$7)</c:f>
              <c:numCache>
                <c:formatCode>General</c:formatCode>
                <c:ptCount val="2"/>
                <c:pt idx="0">
                  <c:v>0.2</c:v>
                </c:pt>
                <c:pt idx="1">
                  <c:v>0.2</c:v>
                </c:pt>
              </c:numCache>
            </c:numRef>
          </c:xVal>
          <c:yVal>
            <c:numRef>
              <c:f>(Blue12_11_2020Novy!$K$6,Blue12_11_2020Novy!$L$6)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97-41B1-B904-1059C9B9A3C1}"/>
            </c:ext>
          </c:extLst>
        </c:ser>
        <c:ser>
          <c:idx val="3"/>
          <c:order val="3"/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(Blue12_11_2020Novy!$J$8,Blue12_11_2020Novy!$J$8)</c:f>
              <c:numCache>
                <c:formatCode>General</c:formatCode>
                <c:ptCount val="2"/>
                <c:pt idx="0">
                  <c:v>0.6</c:v>
                </c:pt>
                <c:pt idx="1">
                  <c:v>0.6</c:v>
                </c:pt>
              </c:numCache>
            </c:numRef>
          </c:xVal>
          <c:yVal>
            <c:numRef>
              <c:f>(Blue12_11_2020Novy!$K$6,Blue12_11_2020Novy!$L$6)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97-41B1-B904-1059C9B9A3C1}"/>
            </c:ext>
          </c:extLst>
        </c:ser>
        <c:ser>
          <c:idx val="4"/>
          <c:order val="4"/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(Blue12_11_2020Novy!$J$9,Blue12_11_2020Novy!$J$9)</c:f>
              <c:numCache>
                <c:formatCode>General</c:formatCode>
                <c:ptCount val="2"/>
                <c:pt idx="0">
                  <c:v>2</c:v>
                </c:pt>
                <c:pt idx="1">
                  <c:v>2</c:v>
                </c:pt>
              </c:numCache>
            </c:numRef>
          </c:xVal>
          <c:yVal>
            <c:numRef>
              <c:f>(Blue12_11_2020Novy!$K$6,Blue12_11_2020Novy!$L$6)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97-41B1-B904-1059C9B9A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965888"/>
        <c:axId val="54966464"/>
      </c:scatterChart>
      <c:valAx>
        <c:axId val="54965888"/>
        <c:scaling>
          <c:logBase val="10"/>
          <c:orientation val="minMax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crossAx val="54966464"/>
        <c:crosses val="autoZero"/>
        <c:crossBetween val="midCat"/>
        <c:majorUnit val="10"/>
        <c:minorUnit val="10"/>
      </c:valAx>
      <c:valAx>
        <c:axId val="54966464"/>
        <c:scaling>
          <c:orientation val="minMax"/>
          <c:max val="100"/>
          <c:min val="0"/>
        </c:scaling>
        <c:delete val="1"/>
        <c:axPos val="l"/>
        <c:majorGridlines/>
        <c:numFmt formatCode="#,##0" sourceLinked="0"/>
        <c:majorTickMark val="out"/>
        <c:minorTickMark val="none"/>
        <c:tickLblPos val="low"/>
        <c:crossAx val="54965888"/>
        <c:crossesAt val="1.0000000000000002E-2"/>
        <c:crossBetween val="midCat"/>
      </c:valAx>
      <c:spPr>
        <a:noFill/>
      </c:spPr>
    </c:plotArea>
    <c:plotVisOnly val="1"/>
    <c:dispBlanksAs val="gap"/>
    <c:showDLblsOverMax val="0"/>
  </c:chart>
  <c:spPr>
    <a:noFill/>
  </c:spPr>
  <c:printSettings>
    <c:headerFooter/>
    <c:pageMargins b="0.78740157499999996" l="0.7" r="0.7" t="0.78740157499999996" header="0.3" footer="0.3"/>
    <c:pageSetup paperSize="9" orientation="portrait" horizontalDpi="0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327174472584068"/>
          <c:y val="0.23239436619718309"/>
          <c:w val="0.52162124853126857"/>
          <c:h val="0.70175668182322271"/>
        </c:manualLayout>
      </c:layout>
      <c:scatterChart>
        <c:scatterStyle val="lineMarker"/>
        <c:varyColors val="0"/>
        <c:ser>
          <c:idx val="0"/>
          <c:order val="0"/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'Blue12_11_2020Recykl 01'!$B$7:$B$12</c:f>
              <c:numCache>
                <c:formatCode>General</c:formatCode>
                <c:ptCount val="6"/>
                <c:pt idx="0">
                  <c:v>2</c:v>
                </c:pt>
                <c:pt idx="1">
                  <c:v>1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  <c:pt idx="5">
                  <c:v>6.3E-2</c:v>
                </c:pt>
              </c:numCache>
            </c:numRef>
          </c:xVal>
          <c:yVal>
            <c:numRef>
              <c:f>'Blue12_11_2020Recykl 01'!$F$7:$F$13</c:f>
              <c:numCache>
                <c:formatCode>0.00</c:formatCode>
                <c:ptCount val="7"/>
                <c:pt idx="0">
                  <c:v>100</c:v>
                </c:pt>
                <c:pt idx="1">
                  <c:v>50.325162581290648</c:v>
                </c:pt>
                <c:pt idx="2">
                  <c:v>0.10005002501250625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97-41B1-B904-1059C9B9A3C1}"/>
            </c:ext>
          </c:extLst>
        </c:ser>
        <c:ser>
          <c:idx val="1"/>
          <c:order val="1"/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('Blue12_11_2020Recykl 01'!$J$6,'Blue12_11_2020Recykl 01'!$J$6)</c:f>
              <c:numCache>
                <c:formatCode>General</c:formatCode>
                <c:ptCount val="2"/>
                <c:pt idx="0">
                  <c:v>6.3E-2</c:v>
                </c:pt>
                <c:pt idx="1">
                  <c:v>6.3E-2</c:v>
                </c:pt>
              </c:numCache>
            </c:numRef>
          </c:xVal>
          <c:yVal>
            <c:numRef>
              <c:f>('Blue12_11_2020Recykl 01'!$K$6,'Blue12_11_2020Recykl 01'!$L$6)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97-41B1-B904-1059C9B9A3C1}"/>
            </c:ext>
          </c:extLst>
        </c:ser>
        <c:ser>
          <c:idx val="2"/>
          <c:order val="2"/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('Blue12_11_2020Recykl 01'!$J$7,'Blue12_11_2020Recykl 01'!$J$7)</c:f>
              <c:numCache>
                <c:formatCode>General</c:formatCode>
                <c:ptCount val="2"/>
                <c:pt idx="0">
                  <c:v>0.2</c:v>
                </c:pt>
                <c:pt idx="1">
                  <c:v>0.2</c:v>
                </c:pt>
              </c:numCache>
            </c:numRef>
          </c:xVal>
          <c:yVal>
            <c:numRef>
              <c:f>('Blue12_11_2020Recykl 01'!$K$6,'Blue12_11_2020Recykl 01'!$L$6)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97-41B1-B904-1059C9B9A3C1}"/>
            </c:ext>
          </c:extLst>
        </c:ser>
        <c:ser>
          <c:idx val="3"/>
          <c:order val="3"/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('Blue12_11_2020Recykl 01'!$J$8,'Blue12_11_2020Recykl 01'!$J$8)</c:f>
              <c:numCache>
                <c:formatCode>General</c:formatCode>
                <c:ptCount val="2"/>
                <c:pt idx="0">
                  <c:v>0.6</c:v>
                </c:pt>
                <c:pt idx="1">
                  <c:v>0.6</c:v>
                </c:pt>
              </c:numCache>
            </c:numRef>
          </c:xVal>
          <c:yVal>
            <c:numRef>
              <c:f>('Blue12_11_2020Recykl 01'!$K$6,'Blue12_11_2020Recykl 01'!$L$6)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97-41B1-B904-1059C9B9A3C1}"/>
            </c:ext>
          </c:extLst>
        </c:ser>
        <c:ser>
          <c:idx val="4"/>
          <c:order val="4"/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('Blue12_11_2020Recykl 01'!$J$9,'Blue12_11_2020Recykl 01'!$J$9)</c:f>
              <c:numCache>
                <c:formatCode>General</c:formatCode>
                <c:ptCount val="2"/>
                <c:pt idx="0">
                  <c:v>2</c:v>
                </c:pt>
                <c:pt idx="1">
                  <c:v>2</c:v>
                </c:pt>
              </c:numCache>
            </c:numRef>
          </c:xVal>
          <c:yVal>
            <c:numRef>
              <c:f>('Blue12_11_2020Recykl 01'!$K$6,'Blue12_11_2020Recykl 01'!$L$6)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97-41B1-B904-1059C9B9A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019200"/>
        <c:axId val="55019776"/>
      </c:scatterChart>
      <c:valAx>
        <c:axId val="55019200"/>
        <c:scaling>
          <c:logBase val="10"/>
          <c:orientation val="minMax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crossAx val="55019776"/>
        <c:crosses val="autoZero"/>
        <c:crossBetween val="midCat"/>
        <c:majorUnit val="10"/>
        <c:minorUnit val="10"/>
      </c:valAx>
      <c:valAx>
        <c:axId val="55019776"/>
        <c:scaling>
          <c:orientation val="minMax"/>
          <c:max val="100"/>
          <c:min val="0"/>
        </c:scaling>
        <c:delete val="1"/>
        <c:axPos val="l"/>
        <c:majorGridlines/>
        <c:numFmt formatCode="#,##0" sourceLinked="0"/>
        <c:majorTickMark val="out"/>
        <c:minorTickMark val="none"/>
        <c:tickLblPos val="low"/>
        <c:crossAx val="55019200"/>
        <c:crossesAt val="1.0000000000000002E-2"/>
        <c:crossBetween val="midCat"/>
      </c:valAx>
      <c:spPr>
        <a:noFill/>
      </c:spPr>
    </c:plotArea>
    <c:plotVisOnly val="1"/>
    <c:dispBlanksAs val="gap"/>
    <c:showDLblsOverMax val="0"/>
  </c:chart>
  <c:spPr>
    <a:noFill/>
  </c:spPr>
  <c:printSettings>
    <c:headerFooter/>
    <c:pageMargins b="0.78740157499999996" l="0.7" r="0.7" t="0.78740157499999996" header="0.3" footer="0.3"/>
    <c:pageSetup paperSize="9" orientation="portrait" horizontalDpi="0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327174472584068"/>
          <c:y val="0.23239436619718309"/>
          <c:w val="0.52162124853126857"/>
          <c:h val="0.70175668182322271"/>
        </c:manualLayout>
      </c:layout>
      <c:scatterChart>
        <c:scatterStyle val="lineMarker"/>
        <c:varyColors val="0"/>
        <c:ser>
          <c:idx val="0"/>
          <c:order val="0"/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'Blue12_11_2020Recykl 02'!$B$7:$B$12</c:f>
              <c:numCache>
                <c:formatCode>General</c:formatCode>
                <c:ptCount val="6"/>
                <c:pt idx="0">
                  <c:v>2</c:v>
                </c:pt>
                <c:pt idx="1">
                  <c:v>1</c:v>
                </c:pt>
                <c:pt idx="2">
                  <c:v>0.5</c:v>
                </c:pt>
                <c:pt idx="3">
                  <c:v>0.25</c:v>
                </c:pt>
                <c:pt idx="4">
                  <c:v>0.125</c:v>
                </c:pt>
                <c:pt idx="5">
                  <c:v>6.3E-2</c:v>
                </c:pt>
              </c:numCache>
            </c:numRef>
          </c:xVal>
          <c:yVal>
            <c:numRef>
              <c:f>'Blue12_11_2020Recykl 02'!$F$7:$F$12</c:f>
              <c:numCache>
                <c:formatCode>0.00</c:formatCode>
                <c:ptCount val="6"/>
                <c:pt idx="0">
                  <c:v>100</c:v>
                </c:pt>
                <c:pt idx="1">
                  <c:v>33.383383383383389</c:v>
                </c:pt>
                <c:pt idx="2">
                  <c:v>0.15015015015015015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97-41B1-B904-1059C9B9A3C1}"/>
            </c:ext>
          </c:extLst>
        </c:ser>
        <c:ser>
          <c:idx val="1"/>
          <c:order val="1"/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('Blue12_11_2020Recykl 02'!$J$6,'Blue12_11_2020Recykl 02'!$J$6)</c:f>
              <c:numCache>
                <c:formatCode>General</c:formatCode>
                <c:ptCount val="2"/>
                <c:pt idx="0">
                  <c:v>6.3E-2</c:v>
                </c:pt>
                <c:pt idx="1">
                  <c:v>6.3E-2</c:v>
                </c:pt>
              </c:numCache>
            </c:numRef>
          </c:xVal>
          <c:yVal>
            <c:numRef>
              <c:f>('Blue12_11_2020Recykl 02'!$K$6,'Blue12_11_2020Recykl 02'!$L$6)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97-41B1-B904-1059C9B9A3C1}"/>
            </c:ext>
          </c:extLst>
        </c:ser>
        <c:ser>
          <c:idx val="2"/>
          <c:order val="2"/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('Blue12_11_2020Recykl 02'!$J$7,'Blue12_11_2020Recykl 02'!$J$7)</c:f>
              <c:numCache>
                <c:formatCode>General</c:formatCode>
                <c:ptCount val="2"/>
                <c:pt idx="0">
                  <c:v>0.2</c:v>
                </c:pt>
                <c:pt idx="1">
                  <c:v>0.2</c:v>
                </c:pt>
              </c:numCache>
            </c:numRef>
          </c:xVal>
          <c:yVal>
            <c:numRef>
              <c:f>('Blue12_11_2020Recykl 02'!$K$6,'Blue12_11_2020Recykl 02'!$L$6)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97-41B1-B904-1059C9B9A3C1}"/>
            </c:ext>
          </c:extLst>
        </c:ser>
        <c:ser>
          <c:idx val="3"/>
          <c:order val="3"/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('Blue12_11_2020Recykl 02'!$J$8,'Blue12_11_2020Recykl 02'!$J$8)</c:f>
              <c:numCache>
                <c:formatCode>General</c:formatCode>
                <c:ptCount val="2"/>
                <c:pt idx="0">
                  <c:v>0.6</c:v>
                </c:pt>
                <c:pt idx="1">
                  <c:v>0.6</c:v>
                </c:pt>
              </c:numCache>
            </c:numRef>
          </c:xVal>
          <c:yVal>
            <c:numRef>
              <c:f>('Blue12_11_2020Recykl 02'!$K$6,'Blue12_11_2020Recykl 02'!$L$6)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97-41B1-B904-1059C9B9A3C1}"/>
            </c:ext>
          </c:extLst>
        </c:ser>
        <c:ser>
          <c:idx val="4"/>
          <c:order val="4"/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('Blue12_11_2020Recykl 02'!$J$9,'Blue12_11_2020Recykl 02'!$J$9)</c:f>
              <c:numCache>
                <c:formatCode>General</c:formatCode>
                <c:ptCount val="2"/>
                <c:pt idx="0">
                  <c:v>2</c:v>
                </c:pt>
                <c:pt idx="1">
                  <c:v>2</c:v>
                </c:pt>
              </c:numCache>
            </c:numRef>
          </c:xVal>
          <c:yVal>
            <c:numRef>
              <c:f>('Blue12_11_2020Recykl 02'!$K$6,'Blue12_11_2020Recykl 02'!$L$6)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97-41B1-B904-1059C9B9A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023232"/>
        <c:axId val="55023808"/>
      </c:scatterChart>
      <c:valAx>
        <c:axId val="55023232"/>
        <c:scaling>
          <c:logBase val="10"/>
          <c:orientation val="minMax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crossAx val="55023808"/>
        <c:crosses val="autoZero"/>
        <c:crossBetween val="midCat"/>
        <c:majorUnit val="10"/>
        <c:minorUnit val="10"/>
      </c:valAx>
      <c:valAx>
        <c:axId val="55023808"/>
        <c:scaling>
          <c:orientation val="minMax"/>
          <c:max val="100"/>
          <c:min val="0"/>
        </c:scaling>
        <c:delete val="1"/>
        <c:axPos val="l"/>
        <c:majorGridlines/>
        <c:numFmt formatCode="#,##0" sourceLinked="0"/>
        <c:majorTickMark val="out"/>
        <c:minorTickMark val="none"/>
        <c:tickLblPos val="low"/>
        <c:crossAx val="55023232"/>
        <c:crossesAt val="1.0000000000000002E-2"/>
        <c:crossBetween val="midCat"/>
      </c:valAx>
      <c:spPr>
        <a:noFill/>
      </c:spPr>
    </c:plotArea>
    <c:plotVisOnly val="1"/>
    <c:dispBlanksAs val="gap"/>
    <c:showDLblsOverMax val="0"/>
  </c:chart>
  <c:spPr>
    <a:noFill/>
  </c:spPr>
  <c:printSettings>
    <c:headerFooter/>
    <c:pageMargins b="0.78740157499999996" l="0.7" r="0.7" t="0.78740157499999996" header="0.3" footer="0.3"/>
    <c:pageSetup paperSize="9" orientation="portrait" horizontalDpi="0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/>
              <a:t>KŘIVKY ZRNITOSTI ZEMIN</a:t>
            </a:r>
          </a:p>
        </c:rich>
      </c:tx>
      <c:layout>
        <c:manualLayout>
          <c:xMode val="edge"/>
          <c:yMode val="edge"/>
          <c:x val="0.35590338118384668"/>
          <c:y val="9.6711890179115335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11129949154237"/>
          <c:y val="0.13152817064359684"/>
          <c:w val="0.83333474618656789"/>
          <c:h val="0.72340493853978272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'Vsichni '!$C$20</c:f>
              <c:strCache>
                <c:ptCount val="1"/>
                <c:pt idx="0">
                  <c:v>FR1-3,20,09,14</c:v>
                </c:pt>
              </c:strCache>
            </c:strRef>
          </c:tx>
          <c:spPr>
            <a:ln w="25400"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'Vsichni '!$B$21:$B$27</c:f>
              <c:numCache>
                <c:formatCode>General</c:formatCode>
                <c:ptCount val="7"/>
                <c:pt idx="0">
                  <c:v>6.3E-2</c:v>
                </c:pt>
                <c:pt idx="1">
                  <c:v>0.125</c:v>
                </c:pt>
                <c:pt idx="2">
                  <c:v>0.25</c:v>
                </c:pt>
                <c:pt idx="3">
                  <c:v>0.5</c:v>
                </c:pt>
                <c:pt idx="4">
                  <c:v>1</c:v>
                </c:pt>
                <c:pt idx="5">
                  <c:v>2</c:v>
                </c:pt>
                <c:pt idx="6">
                  <c:v>4</c:v>
                </c:pt>
              </c:numCache>
            </c:numRef>
          </c:xVal>
          <c:yVal>
            <c:numRef>
              <c:f>'Vsichni '!$C$21:$C$27</c:f>
              <c:numCache>
                <c:formatCode>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5.0025012506253123E-2</c:v>
                </c:pt>
                <c:pt idx="4">
                  <c:v>36.57</c:v>
                </c:pt>
                <c:pt idx="5">
                  <c:v>99.9</c:v>
                </c:pt>
                <c:pt idx="6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42-44B6-98DD-1A092B612433}"/>
            </c:ext>
          </c:extLst>
        </c:ser>
        <c:ser>
          <c:idx val="0"/>
          <c:order val="1"/>
          <c:tx>
            <c:strRef>
              <c:f>'Vsichni '!$D$20</c:f>
              <c:strCache>
                <c:ptCount val="1"/>
                <c:pt idx="0">
                  <c:v>Red02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'Vsichni '!$B$21:$B$27</c:f>
              <c:numCache>
                <c:formatCode>General</c:formatCode>
                <c:ptCount val="7"/>
                <c:pt idx="0">
                  <c:v>6.3E-2</c:v>
                </c:pt>
                <c:pt idx="1">
                  <c:v>0.125</c:v>
                </c:pt>
                <c:pt idx="2">
                  <c:v>0.25</c:v>
                </c:pt>
                <c:pt idx="3">
                  <c:v>0.5</c:v>
                </c:pt>
                <c:pt idx="4">
                  <c:v>1</c:v>
                </c:pt>
                <c:pt idx="5">
                  <c:v>2</c:v>
                </c:pt>
                <c:pt idx="6">
                  <c:v>4</c:v>
                </c:pt>
              </c:numCache>
            </c:numRef>
          </c:xVal>
          <c:yVal>
            <c:numRef>
              <c:f>'Vsichni '!$D$21:$D$27</c:f>
              <c:numCache>
                <c:formatCode>General</c:formatCode>
                <c:ptCount val="7"/>
                <c:pt idx="0">
                  <c:v>0.1</c:v>
                </c:pt>
                <c:pt idx="1">
                  <c:v>0.15</c:v>
                </c:pt>
                <c:pt idx="2">
                  <c:v>0.25</c:v>
                </c:pt>
                <c:pt idx="3">
                  <c:v>1.5</c:v>
                </c:pt>
                <c:pt idx="4">
                  <c:v>95.3</c:v>
                </c:pt>
                <c:pt idx="5">
                  <c:v>100</c:v>
                </c:pt>
                <c:pt idx="6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42-44B6-98DD-1A092B612433}"/>
            </c:ext>
          </c:extLst>
        </c:ser>
        <c:ser>
          <c:idx val="2"/>
          <c:order val="2"/>
          <c:tx>
            <c:strRef>
              <c:f>'Vsichni '!$E$20</c:f>
              <c:strCache>
                <c:ptCount val="1"/>
                <c:pt idx="0">
                  <c:v>Red 12.11.2020 Novy</c:v>
                </c:pt>
              </c:strCache>
            </c:strRef>
          </c:tx>
          <c:marker>
            <c:symbol val="none"/>
          </c:marker>
          <c:xVal>
            <c:numRef>
              <c:f>'Vsichni '!$B$21:$B$27</c:f>
              <c:numCache>
                <c:formatCode>General</c:formatCode>
                <c:ptCount val="7"/>
                <c:pt idx="0">
                  <c:v>6.3E-2</c:v>
                </c:pt>
                <c:pt idx="1">
                  <c:v>0.125</c:v>
                </c:pt>
                <c:pt idx="2">
                  <c:v>0.25</c:v>
                </c:pt>
                <c:pt idx="3">
                  <c:v>0.5</c:v>
                </c:pt>
                <c:pt idx="4">
                  <c:v>1</c:v>
                </c:pt>
                <c:pt idx="5">
                  <c:v>2</c:v>
                </c:pt>
                <c:pt idx="6">
                  <c:v>4</c:v>
                </c:pt>
              </c:numCache>
            </c:numRef>
          </c:xVal>
          <c:yVal>
            <c:numRef>
              <c:f>'Vsichni '!$E$21:$E$27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0.15</c:v>
                </c:pt>
                <c:pt idx="3">
                  <c:v>4.6500000000000004</c:v>
                </c:pt>
                <c:pt idx="4">
                  <c:v>87.19</c:v>
                </c:pt>
                <c:pt idx="5">
                  <c:v>100</c:v>
                </c:pt>
                <c:pt idx="6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C42-44B6-98DD-1A092B612433}"/>
            </c:ext>
          </c:extLst>
        </c:ser>
        <c:ser>
          <c:idx val="3"/>
          <c:order val="3"/>
          <c:tx>
            <c:strRef>
              <c:f>'Vsichni '!$F$20</c:f>
              <c:strCache>
                <c:ptCount val="1"/>
                <c:pt idx="0">
                  <c:v>Blue 12.11.2020 Novy</c:v>
                </c:pt>
              </c:strCache>
            </c:strRef>
          </c:tx>
          <c:marker>
            <c:symbol val="none"/>
          </c:marker>
          <c:xVal>
            <c:numRef>
              <c:f>'Vsichni '!$B$21:$B$27</c:f>
              <c:numCache>
                <c:formatCode>General</c:formatCode>
                <c:ptCount val="7"/>
                <c:pt idx="0">
                  <c:v>6.3E-2</c:v>
                </c:pt>
                <c:pt idx="1">
                  <c:v>0.125</c:v>
                </c:pt>
                <c:pt idx="2">
                  <c:v>0.25</c:v>
                </c:pt>
                <c:pt idx="3">
                  <c:v>0.5</c:v>
                </c:pt>
                <c:pt idx="4">
                  <c:v>1</c:v>
                </c:pt>
                <c:pt idx="5">
                  <c:v>2</c:v>
                </c:pt>
                <c:pt idx="6">
                  <c:v>4</c:v>
                </c:pt>
              </c:numCache>
            </c:numRef>
          </c:xVal>
          <c:yVal>
            <c:numRef>
              <c:f>'Vsichni '!$F$21:$F$27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19.11</c:v>
                </c:pt>
                <c:pt idx="5">
                  <c:v>100</c:v>
                </c:pt>
                <c:pt idx="6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C42-44B6-98DD-1A092B612433}"/>
            </c:ext>
          </c:extLst>
        </c:ser>
        <c:ser>
          <c:idx val="4"/>
          <c:order val="4"/>
          <c:tx>
            <c:strRef>
              <c:f>'Vsichni '!$G$20</c:f>
              <c:strCache>
                <c:ptCount val="1"/>
                <c:pt idx="0">
                  <c:v>Blue 12.11.2020 Recykl 01</c:v>
                </c:pt>
              </c:strCache>
            </c:strRef>
          </c:tx>
          <c:marker>
            <c:symbol val="none"/>
          </c:marker>
          <c:xVal>
            <c:numRef>
              <c:f>'Vsichni '!$B$21:$B$27</c:f>
              <c:numCache>
                <c:formatCode>General</c:formatCode>
                <c:ptCount val="7"/>
                <c:pt idx="0">
                  <c:v>6.3E-2</c:v>
                </c:pt>
                <c:pt idx="1">
                  <c:v>0.125</c:v>
                </c:pt>
                <c:pt idx="2">
                  <c:v>0.25</c:v>
                </c:pt>
                <c:pt idx="3">
                  <c:v>0.5</c:v>
                </c:pt>
                <c:pt idx="4">
                  <c:v>1</c:v>
                </c:pt>
                <c:pt idx="5">
                  <c:v>2</c:v>
                </c:pt>
                <c:pt idx="6">
                  <c:v>4</c:v>
                </c:pt>
              </c:numCache>
            </c:numRef>
          </c:xVal>
          <c:yVal>
            <c:numRef>
              <c:f>'Vsichni '!$G$21:$G$27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</c:v>
                </c:pt>
                <c:pt idx="4">
                  <c:v>50.33</c:v>
                </c:pt>
                <c:pt idx="5">
                  <c:v>100</c:v>
                </c:pt>
                <c:pt idx="6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5C42-44B6-98DD-1A092B612433}"/>
            </c:ext>
          </c:extLst>
        </c:ser>
        <c:ser>
          <c:idx val="5"/>
          <c:order val="5"/>
          <c:tx>
            <c:strRef>
              <c:f>'Vsichni '!$H$20</c:f>
              <c:strCache>
                <c:ptCount val="1"/>
                <c:pt idx="0">
                  <c:v>Blue 12.11.2020 Recykl 02</c:v>
                </c:pt>
              </c:strCache>
            </c:strRef>
          </c:tx>
          <c:marker>
            <c:symbol val="none"/>
          </c:marker>
          <c:xVal>
            <c:numRef>
              <c:f>'Vsichni '!$B$21:$B$27</c:f>
              <c:numCache>
                <c:formatCode>General</c:formatCode>
                <c:ptCount val="7"/>
                <c:pt idx="0">
                  <c:v>6.3E-2</c:v>
                </c:pt>
                <c:pt idx="1">
                  <c:v>0.125</c:v>
                </c:pt>
                <c:pt idx="2">
                  <c:v>0.25</c:v>
                </c:pt>
                <c:pt idx="3">
                  <c:v>0.5</c:v>
                </c:pt>
                <c:pt idx="4">
                  <c:v>1</c:v>
                </c:pt>
                <c:pt idx="5">
                  <c:v>2</c:v>
                </c:pt>
                <c:pt idx="6">
                  <c:v>4</c:v>
                </c:pt>
              </c:numCache>
            </c:numRef>
          </c:xVal>
          <c:yVal>
            <c:numRef>
              <c:f>'Vsichni '!$H$21:$H$27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0.15</c:v>
                </c:pt>
                <c:pt idx="4">
                  <c:v>33.380000000000003</c:v>
                </c:pt>
                <c:pt idx="5">
                  <c:v>100</c:v>
                </c:pt>
                <c:pt idx="6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5C42-44B6-98DD-1A092B612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092928"/>
        <c:axId val="55093504"/>
      </c:scatterChart>
      <c:valAx>
        <c:axId val="55092928"/>
        <c:scaling>
          <c:logBase val="10"/>
          <c:orientation val="minMax"/>
          <c:max val="100"/>
          <c:min val="1E-4"/>
        </c:scaling>
        <c:delete val="0"/>
        <c:axPos val="b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/>
                  <a:t>Průměr zrn  (mm)</a:t>
                </a:r>
              </a:p>
            </c:rich>
          </c:tx>
          <c:layout>
            <c:manualLayout>
              <c:xMode val="edge"/>
              <c:yMode val="edge"/>
              <c:x val="0.71275819609010627"/>
              <c:y val="0.8987031889036051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55093504"/>
        <c:crosses val="autoZero"/>
        <c:crossBetween val="midCat"/>
        <c:minorUnit val="10"/>
      </c:valAx>
      <c:valAx>
        <c:axId val="55093504"/>
        <c:scaling>
          <c:orientation val="minMax"/>
          <c:max val="1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/>
                  <a:t>Obsah zrn % hmotnosti       </a:t>
                </a:r>
              </a:p>
            </c:rich>
          </c:tx>
          <c:layout>
            <c:manualLayout>
              <c:xMode val="edge"/>
              <c:yMode val="edge"/>
              <c:x val="3.1250052981996297E-2"/>
              <c:y val="0.3965187497343728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55092928"/>
        <c:crossesAt val="1E-4"/>
        <c:crossBetween val="midCat"/>
        <c:minorUnit val="5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9.0410779024881899E-2"/>
          <c:y val="0.9108042363466119"/>
          <c:w val="0.62466165847923927"/>
          <c:h val="6.952861344764652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>
      <c:oddHeader>&amp;CVýpěrky důl Paskov</c:oddHeader>
      <c:oddFooter>Strana &amp;P</c:oddFooter>
    </c:headerFooter>
    <c:pageMargins b="0.98425196850393704" l="0.78740157480314965" r="0.78740157480314965" t="0.98425196850393704" header="0.51181102362204722" footer="0.51181102362204722"/>
    <c:pageSetup paperSize="9" orientation="landscape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76201</xdr:colOff>
      <xdr:row>0</xdr:row>
      <xdr:rowOff>133350</xdr:rowOff>
    </xdr:from>
    <xdr:to>
      <xdr:col>18</xdr:col>
      <xdr:colOff>201515</xdr:colOff>
      <xdr:row>13</xdr:row>
      <xdr:rowOff>85303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48701" y="133350"/>
          <a:ext cx="3782914" cy="2428453"/>
        </a:xfrm>
        <a:prstGeom prst="rect">
          <a:avLst/>
        </a:prstGeom>
      </xdr:spPr>
    </xdr:pic>
    <xdr:clientData/>
  </xdr:twoCellAnchor>
  <xdr:twoCellAnchor>
    <xdr:from>
      <xdr:col>4</xdr:col>
      <xdr:colOff>609600</xdr:colOff>
      <xdr:row>16</xdr:row>
      <xdr:rowOff>28574</xdr:rowOff>
    </xdr:from>
    <xdr:to>
      <xdr:col>22</xdr:col>
      <xdr:colOff>57150</xdr:colOff>
      <xdr:row>43</xdr:row>
      <xdr:rowOff>95249</xdr:rowOff>
    </xdr:to>
    <xdr:pic>
      <xdr:nvPicPr>
        <xdr:cNvPr id="4" name="Obrázek 3" descr="krivka_zrnitosti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2886074"/>
          <a:ext cx="10801350" cy="540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581025</xdr:colOff>
      <xdr:row>16</xdr:row>
      <xdr:rowOff>0</xdr:rowOff>
    </xdr:from>
    <xdr:to>
      <xdr:col>22</xdr:col>
      <xdr:colOff>57150</xdr:colOff>
      <xdr:row>43</xdr:row>
      <xdr:rowOff>76200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76201</xdr:colOff>
      <xdr:row>0</xdr:row>
      <xdr:rowOff>133350</xdr:rowOff>
    </xdr:from>
    <xdr:to>
      <xdr:col>18</xdr:col>
      <xdr:colOff>201515</xdr:colOff>
      <xdr:row>13</xdr:row>
      <xdr:rowOff>85303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48701" y="133350"/>
          <a:ext cx="3782914" cy="2428453"/>
        </a:xfrm>
        <a:prstGeom prst="rect">
          <a:avLst/>
        </a:prstGeom>
      </xdr:spPr>
    </xdr:pic>
    <xdr:clientData/>
  </xdr:twoCellAnchor>
  <xdr:twoCellAnchor>
    <xdr:from>
      <xdr:col>4</xdr:col>
      <xdr:colOff>609600</xdr:colOff>
      <xdr:row>15</xdr:row>
      <xdr:rowOff>28574</xdr:rowOff>
    </xdr:from>
    <xdr:to>
      <xdr:col>22</xdr:col>
      <xdr:colOff>57150</xdr:colOff>
      <xdr:row>42</xdr:row>
      <xdr:rowOff>95249</xdr:rowOff>
    </xdr:to>
    <xdr:pic>
      <xdr:nvPicPr>
        <xdr:cNvPr id="3" name="Obrázek 2" descr="krivka_zrnitosti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2886074"/>
          <a:ext cx="10801350" cy="540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581025</xdr:colOff>
      <xdr:row>15</xdr:row>
      <xdr:rowOff>0</xdr:rowOff>
    </xdr:from>
    <xdr:to>
      <xdr:col>22</xdr:col>
      <xdr:colOff>57150</xdr:colOff>
      <xdr:row>42</xdr:row>
      <xdr:rowOff>76200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76201</xdr:colOff>
      <xdr:row>0</xdr:row>
      <xdr:rowOff>133350</xdr:rowOff>
    </xdr:from>
    <xdr:to>
      <xdr:col>18</xdr:col>
      <xdr:colOff>201515</xdr:colOff>
      <xdr:row>13</xdr:row>
      <xdr:rowOff>85303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63026" y="133350"/>
          <a:ext cx="3782914" cy="2428453"/>
        </a:xfrm>
        <a:prstGeom prst="rect">
          <a:avLst/>
        </a:prstGeom>
      </xdr:spPr>
    </xdr:pic>
    <xdr:clientData/>
  </xdr:twoCellAnchor>
  <xdr:twoCellAnchor>
    <xdr:from>
      <xdr:col>4</xdr:col>
      <xdr:colOff>609600</xdr:colOff>
      <xdr:row>15</xdr:row>
      <xdr:rowOff>28574</xdr:rowOff>
    </xdr:from>
    <xdr:to>
      <xdr:col>22</xdr:col>
      <xdr:colOff>57150</xdr:colOff>
      <xdr:row>42</xdr:row>
      <xdr:rowOff>95249</xdr:rowOff>
    </xdr:to>
    <xdr:pic>
      <xdr:nvPicPr>
        <xdr:cNvPr id="3" name="Obrázek 2" descr="krivka_zrnitosti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8625" y="2886074"/>
          <a:ext cx="10801350" cy="554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581025</xdr:colOff>
      <xdr:row>15</xdr:row>
      <xdr:rowOff>0</xdr:rowOff>
    </xdr:from>
    <xdr:to>
      <xdr:col>22</xdr:col>
      <xdr:colOff>57150</xdr:colOff>
      <xdr:row>42</xdr:row>
      <xdr:rowOff>76200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76201</xdr:colOff>
      <xdr:row>0</xdr:row>
      <xdr:rowOff>133350</xdr:rowOff>
    </xdr:from>
    <xdr:to>
      <xdr:col>18</xdr:col>
      <xdr:colOff>201515</xdr:colOff>
      <xdr:row>13</xdr:row>
      <xdr:rowOff>85303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63026" y="133350"/>
          <a:ext cx="3782914" cy="2428453"/>
        </a:xfrm>
        <a:prstGeom prst="rect">
          <a:avLst/>
        </a:prstGeom>
      </xdr:spPr>
    </xdr:pic>
    <xdr:clientData/>
  </xdr:twoCellAnchor>
  <xdr:twoCellAnchor>
    <xdr:from>
      <xdr:col>4</xdr:col>
      <xdr:colOff>609600</xdr:colOff>
      <xdr:row>15</xdr:row>
      <xdr:rowOff>28574</xdr:rowOff>
    </xdr:from>
    <xdr:to>
      <xdr:col>22</xdr:col>
      <xdr:colOff>57150</xdr:colOff>
      <xdr:row>42</xdr:row>
      <xdr:rowOff>95249</xdr:rowOff>
    </xdr:to>
    <xdr:pic>
      <xdr:nvPicPr>
        <xdr:cNvPr id="3" name="Obrázek 2" descr="krivka_zrnitosti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8625" y="2886074"/>
          <a:ext cx="10801350" cy="554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581025</xdr:colOff>
      <xdr:row>15</xdr:row>
      <xdr:rowOff>0</xdr:rowOff>
    </xdr:from>
    <xdr:to>
      <xdr:col>22</xdr:col>
      <xdr:colOff>57150</xdr:colOff>
      <xdr:row>42</xdr:row>
      <xdr:rowOff>76200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76201</xdr:colOff>
      <xdr:row>0</xdr:row>
      <xdr:rowOff>133350</xdr:rowOff>
    </xdr:from>
    <xdr:to>
      <xdr:col>18</xdr:col>
      <xdr:colOff>201515</xdr:colOff>
      <xdr:row>13</xdr:row>
      <xdr:rowOff>85303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63026" y="133350"/>
          <a:ext cx="3782914" cy="2428453"/>
        </a:xfrm>
        <a:prstGeom prst="rect">
          <a:avLst/>
        </a:prstGeom>
      </xdr:spPr>
    </xdr:pic>
    <xdr:clientData/>
  </xdr:twoCellAnchor>
  <xdr:twoCellAnchor>
    <xdr:from>
      <xdr:col>4</xdr:col>
      <xdr:colOff>609600</xdr:colOff>
      <xdr:row>15</xdr:row>
      <xdr:rowOff>28574</xdr:rowOff>
    </xdr:from>
    <xdr:to>
      <xdr:col>22</xdr:col>
      <xdr:colOff>57150</xdr:colOff>
      <xdr:row>42</xdr:row>
      <xdr:rowOff>95249</xdr:rowOff>
    </xdr:to>
    <xdr:pic>
      <xdr:nvPicPr>
        <xdr:cNvPr id="3" name="Obrázek 2" descr="krivka_zrnitosti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8625" y="2886074"/>
          <a:ext cx="10801350" cy="554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581025</xdr:colOff>
      <xdr:row>15</xdr:row>
      <xdr:rowOff>0</xdr:rowOff>
    </xdr:from>
    <xdr:to>
      <xdr:col>22</xdr:col>
      <xdr:colOff>57150</xdr:colOff>
      <xdr:row>42</xdr:row>
      <xdr:rowOff>76200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76201</xdr:colOff>
      <xdr:row>0</xdr:row>
      <xdr:rowOff>133350</xdr:rowOff>
    </xdr:from>
    <xdr:to>
      <xdr:col>18</xdr:col>
      <xdr:colOff>201515</xdr:colOff>
      <xdr:row>13</xdr:row>
      <xdr:rowOff>85303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63026" y="133350"/>
          <a:ext cx="3782914" cy="2428453"/>
        </a:xfrm>
        <a:prstGeom prst="rect">
          <a:avLst/>
        </a:prstGeom>
      </xdr:spPr>
    </xdr:pic>
    <xdr:clientData/>
  </xdr:twoCellAnchor>
  <xdr:twoCellAnchor>
    <xdr:from>
      <xdr:col>4</xdr:col>
      <xdr:colOff>609600</xdr:colOff>
      <xdr:row>15</xdr:row>
      <xdr:rowOff>28574</xdr:rowOff>
    </xdr:from>
    <xdr:to>
      <xdr:col>22</xdr:col>
      <xdr:colOff>57150</xdr:colOff>
      <xdr:row>42</xdr:row>
      <xdr:rowOff>95249</xdr:rowOff>
    </xdr:to>
    <xdr:pic>
      <xdr:nvPicPr>
        <xdr:cNvPr id="3" name="Obrázek 2" descr="krivka_zrnitosti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8625" y="2886074"/>
          <a:ext cx="10801350" cy="554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581025</xdr:colOff>
      <xdr:row>15</xdr:row>
      <xdr:rowOff>0</xdr:rowOff>
    </xdr:from>
    <xdr:to>
      <xdr:col>22</xdr:col>
      <xdr:colOff>57150</xdr:colOff>
      <xdr:row>42</xdr:row>
      <xdr:rowOff>76200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704211</xdr:colOff>
      <xdr:row>0</xdr:row>
      <xdr:rowOff>104543</xdr:rowOff>
    </xdr:from>
    <xdr:to>
      <xdr:col>8</xdr:col>
      <xdr:colOff>574811</xdr:colOff>
      <xdr:row>17</xdr:row>
      <xdr:rowOff>256943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0.48673</cdr:x>
      <cdr:y>0.07708</cdr:y>
    </cdr:from>
    <cdr:to>
      <cdr:x>0.48673</cdr:x>
      <cdr:y>0.84815</cdr:y>
    </cdr:to>
    <cdr:sp macro="" textlink="">
      <cdr:nvSpPr>
        <cdr:cNvPr id="7169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2678228" y="383461"/>
          <a:ext cx="0" cy="380442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0.70734</cdr:x>
      <cdr:y>0.08566</cdr:y>
    </cdr:from>
    <cdr:to>
      <cdr:x>0.70734</cdr:x>
      <cdr:y>0.85844</cdr:y>
    </cdr:to>
    <cdr:sp macro="" textlink="">
      <cdr:nvSpPr>
        <cdr:cNvPr id="717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3890680" y="425799"/>
          <a:ext cx="0" cy="381289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0.91198</cdr:x>
      <cdr:y>0.06065</cdr:y>
    </cdr:from>
    <cdr:to>
      <cdr:x>0.91198</cdr:x>
      <cdr:y>0.86114</cdr:y>
    </cdr:to>
    <cdr:sp macro="" textlink="">
      <cdr:nvSpPr>
        <cdr:cNvPr id="717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5015370" y="302412"/>
          <a:ext cx="0" cy="394958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0.3155</cdr:x>
      <cdr:y>0.08664</cdr:y>
    </cdr:from>
    <cdr:to>
      <cdr:x>0.3155</cdr:x>
      <cdr:y>0.8631</cdr:y>
    </cdr:to>
    <cdr:sp macro="" textlink="">
      <cdr:nvSpPr>
        <cdr:cNvPr id="717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737161" y="430638"/>
          <a:ext cx="0" cy="383104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0.48673</cdr:x>
      <cdr:y>0.0582</cdr:y>
    </cdr:from>
    <cdr:to>
      <cdr:x>0.48673</cdr:x>
      <cdr:y>0.87021</cdr:y>
    </cdr:to>
    <cdr:sp macro="" textlink="">
      <cdr:nvSpPr>
        <cdr:cNvPr id="717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2678228" y="290316"/>
          <a:ext cx="0" cy="400644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0.10978</cdr:x>
      <cdr:y>0.05918</cdr:y>
    </cdr:from>
    <cdr:to>
      <cdr:x>0.94482</cdr:x>
      <cdr:y>0.13052</cdr:y>
    </cdr:to>
    <cdr:sp macro="" textlink="">
      <cdr:nvSpPr>
        <cdr:cNvPr id="7174" name="Rectangle 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51539" y="304252"/>
          <a:ext cx="6476927" cy="3667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cdr:spPr>
    </cdr:sp>
  </cdr:relSizeAnchor>
  <cdr:relSizeAnchor xmlns:cdr="http://schemas.openxmlformats.org/drawingml/2006/chartDrawing">
    <cdr:from>
      <cdr:x>0.14403</cdr:x>
      <cdr:y>0.10355</cdr:y>
    </cdr:from>
    <cdr:to>
      <cdr:x>0.15263</cdr:x>
      <cdr:y>0.11115</cdr:y>
    </cdr:to>
    <cdr:sp macro="" textlink="">
      <cdr:nvSpPr>
        <cdr:cNvPr id="7175" name="text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4743" y="514106"/>
          <a:ext cx="47256" cy="374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</cdr:sp>
  </cdr:relSizeAnchor>
  <cdr:relSizeAnchor xmlns:cdr="http://schemas.openxmlformats.org/drawingml/2006/chartDrawing">
    <cdr:from>
      <cdr:x>0.11079</cdr:x>
      <cdr:y>0.08541</cdr:y>
    </cdr:from>
    <cdr:to>
      <cdr:x>0.911</cdr:x>
      <cdr:y>0.08631</cdr:y>
    </cdr:to>
    <cdr:sp macro="" textlink="">
      <cdr:nvSpPr>
        <cdr:cNvPr id="7176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899583" y="471312"/>
          <a:ext cx="6497322" cy="493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0.17498</cdr:x>
      <cdr:y>0.09644</cdr:y>
    </cdr:from>
    <cdr:to>
      <cdr:x>0.24254</cdr:x>
      <cdr:y>0.12145</cdr:y>
    </cdr:to>
    <cdr:sp macro="" textlink="">
      <cdr:nvSpPr>
        <cdr:cNvPr id="7177" name="text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64864" y="479025"/>
          <a:ext cx="371297" cy="1233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C - CLAY - JÍL</a:t>
          </a:r>
        </a:p>
      </cdr:txBody>
    </cdr:sp>
  </cdr:relSizeAnchor>
  <cdr:relSizeAnchor xmlns:cdr="http://schemas.openxmlformats.org/drawingml/2006/chartDrawing">
    <cdr:from>
      <cdr:x>0.24573</cdr:x>
      <cdr:y>0.06138</cdr:y>
    </cdr:from>
    <cdr:to>
      <cdr:x>0.36365</cdr:x>
      <cdr:y>0.08639</cdr:y>
    </cdr:to>
    <cdr:sp macro="" textlink="">
      <cdr:nvSpPr>
        <cdr:cNvPr id="7178" name="text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53713" y="306041"/>
          <a:ext cx="648081" cy="1233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9144" tIns="18288" rIns="0" bIns="18288" anchor="ctr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F - JEMNOZRNNÉ ZEMINY</a:t>
          </a:r>
        </a:p>
      </cdr:txBody>
    </cdr:sp>
  </cdr:relSizeAnchor>
  <cdr:relSizeAnchor xmlns:cdr="http://schemas.openxmlformats.org/drawingml/2006/chartDrawing">
    <cdr:from>
      <cdr:x>0.54594</cdr:x>
      <cdr:y>0.09644</cdr:y>
    </cdr:from>
    <cdr:to>
      <cdr:x>0.62578</cdr:x>
      <cdr:y>0.12145</cdr:y>
    </cdr:to>
    <cdr:sp macro="" textlink="">
      <cdr:nvSpPr>
        <cdr:cNvPr id="7179" name="text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03619" y="479025"/>
          <a:ext cx="438805" cy="1233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S - SAND - PÍSEK</a:t>
          </a:r>
        </a:p>
      </cdr:txBody>
    </cdr:sp>
  </cdr:relSizeAnchor>
  <cdr:relSizeAnchor xmlns:cdr="http://schemas.openxmlformats.org/drawingml/2006/chartDrawing">
    <cdr:from>
      <cdr:x>0.34302</cdr:x>
      <cdr:y>0.09841</cdr:y>
    </cdr:from>
    <cdr:to>
      <cdr:x>0.4349</cdr:x>
      <cdr:y>0.12341</cdr:y>
    </cdr:to>
    <cdr:sp macro="" textlink="">
      <cdr:nvSpPr>
        <cdr:cNvPr id="7180" name="text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8380" y="488702"/>
          <a:ext cx="504963" cy="1233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M - MOULD - HLÍNA</a:t>
          </a:r>
        </a:p>
      </cdr:txBody>
    </cdr:sp>
  </cdr:relSizeAnchor>
  <cdr:relSizeAnchor xmlns:cdr="http://schemas.openxmlformats.org/drawingml/2006/chartDrawing">
    <cdr:from>
      <cdr:x>0.7663</cdr:x>
      <cdr:y>0.09497</cdr:y>
    </cdr:from>
    <cdr:to>
      <cdr:x>0.86334</cdr:x>
      <cdr:y>0.11998</cdr:y>
    </cdr:to>
    <cdr:sp macro="" textlink="">
      <cdr:nvSpPr>
        <cdr:cNvPr id="7181" name="text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14720" y="471767"/>
          <a:ext cx="533317" cy="1233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G - GRAVEL - ŠTĚRK</a:t>
          </a:r>
        </a:p>
      </cdr:txBody>
    </cdr:sp>
  </cdr:relSizeAnchor>
  <cdr:relSizeAnchor xmlns:cdr="http://schemas.openxmlformats.org/drawingml/2006/chartDrawing">
    <cdr:from>
      <cdr:x>0.87346</cdr:x>
      <cdr:y>0.06138</cdr:y>
    </cdr:from>
    <cdr:to>
      <cdr:x>0.9791</cdr:x>
      <cdr:y>0.09988</cdr:y>
    </cdr:to>
    <cdr:sp macro="" textlink="">
      <cdr:nvSpPr>
        <cdr:cNvPr id="7182" name="text 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792312" y="313369"/>
          <a:ext cx="821493" cy="1965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Kameny</a:t>
          </a:r>
        </a:p>
      </cdr:txBody>
    </cdr:sp>
  </cdr:relSizeAnchor>
  <cdr:relSizeAnchor xmlns:cdr="http://schemas.openxmlformats.org/drawingml/2006/chartDrawing">
    <cdr:from>
      <cdr:x>0.88109</cdr:x>
      <cdr:y>0.09669</cdr:y>
    </cdr:from>
    <cdr:to>
      <cdr:x>0.97469</cdr:x>
      <cdr:y>0.12366</cdr:y>
    </cdr:to>
    <cdr:sp macro="" textlink="">
      <cdr:nvSpPr>
        <cdr:cNvPr id="7183" name="text 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54047" y="533545"/>
          <a:ext cx="759982" cy="1488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5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- cb -</a:t>
          </a:r>
        </a:p>
      </cdr:txBody>
    </cdr:sp>
  </cdr:relSizeAnchor>
  <cdr:relSizeAnchor xmlns:cdr="http://schemas.openxmlformats.org/drawingml/2006/chartDrawing">
    <cdr:from>
      <cdr:x>0.84586</cdr:x>
      <cdr:y>0.91341</cdr:y>
    </cdr:from>
    <cdr:to>
      <cdr:x>0.9284</cdr:x>
      <cdr:y>0.91341</cdr:y>
    </cdr:to>
    <cdr:sp macro="" textlink="">
      <cdr:nvSpPr>
        <cdr:cNvPr id="7184" name="Line 1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557525" y="4706844"/>
          <a:ext cx="639895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 type="triangle" w="sm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0.05117</cdr:x>
      <cdr:y>0.23153</cdr:y>
    </cdr:from>
    <cdr:to>
      <cdr:x>0.05117</cdr:x>
      <cdr:y>0.37398</cdr:y>
    </cdr:to>
    <cdr:sp macro="" textlink="">
      <cdr:nvSpPr>
        <cdr:cNvPr id="7185" name="Line 1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284379" y="1145556"/>
          <a:ext cx="0" cy="70282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 type="triangle" w="sm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0.63241</cdr:x>
      <cdr:y>0.06384</cdr:y>
    </cdr:from>
    <cdr:to>
      <cdr:x>0.74149</cdr:x>
      <cdr:y>0.08884</cdr:y>
    </cdr:to>
    <cdr:sp macro="" textlink="">
      <cdr:nvSpPr>
        <cdr:cNvPr id="7186" name="text 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8878" y="318138"/>
          <a:ext cx="599475" cy="1233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HRUBOZRNNÉ ZEMINY</a:t>
          </a:r>
        </a:p>
      </cdr:txBody>
    </cdr:sp>
  </cdr:relSizeAnchor>
</c:userShape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29"/>
  <sheetViews>
    <sheetView zoomScale="110" zoomScaleNormal="110" workbookViewId="0">
      <selection activeCell="C25" sqref="C25"/>
    </sheetView>
  </sheetViews>
  <sheetFormatPr defaultColWidth="9.109375" defaultRowHeight="14.4" x14ac:dyDescent="0.3"/>
  <cols>
    <col min="1" max="1" width="18.5546875" style="1" customWidth="1"/>
    <col min="2" max="2" width="16.109375" style="1" customWidth="1"/>
    <col min="3" max="3" width="14" style="1" customWidth="1"/>
    <col min="4" max="4" width="15.109375" style="1" customWidth="1"/>
    <col min="5" max="5" width="14.88671875" style="1" customWidth="1"/>
    <col min="6" max="16384" width="9.109375" style="1"/>
  </cols>
  <sheetData>
    <row r="2" spans="1:12" x14ac:dyDescent="0.3">
      <c r="A2" s="6" t="s">
        <v>16</v>
      </c>
      <c r="B2" s="6" t="s">
        <v>18</v>
      </c>
    </row>
    <row r="4" spans="1:12" x14ac:dyDescent="0.3">
      <c r="B4" s="1" t="s">
        <v>15</v>
      </c>
    </row>
    <row r="6" spans="1:12" x14ac:dyDescent="0.3">
      <c r="B6" s="3" t="s">
        <v>0</v>
      </c>
      <c r="C6" s="3" t="s">
        <v>1</v>
      </c>
      <c r="D6" s="3" t="s">
        <v>3</v>
      </c>
      <c r="E6" s="3" t="s">
        <v>4</v>
      </c>
      <c r="J6" s="1">
        <v>6.3E-2</v>
      </c>
      <c r="K6" s="1">
        <v>0</v>
      </c>
      <c r="L6" s="1">
        <v>100</v>
      </c>
    </row>
    <row r="7" spans="1:12" x14ac:dyDescent="0.3">
      <c r="B7" s="7">
        <v>4</v>
      </c>
      <c r="C7" s="8">
        <v>2</v>
      </c>
      <c r="D7" s="2">
        <f>100*C7/$C$15</f>
        <v>0.10005002501250625</v>
      </c>
      <c r="E7" s="2">
        <f>100-D7</f>
        <v>99.899949974987493</v>
      </c>
      <c r="F7" s="2">
        <f>SUM(D7:$D$14)</f>
        <v>100</v>
      </c>
    </row>
    <row r="8" spans="1:12" x14ac:dyDescent="0.3">
      <c r="B8" s="1">
        <v>2</v>
      </c>
      <c r="C8" s="2">
        <v>1266</v>
      </c>
      <c r="D8" s="2">
        <f>100*C8/$C$15</f>
        <v>63.331665832916457</v>
      </c>
      <c r="E8" s="2">
        <f>100-D8</f>
        <v>36.668334167083543</v>
      </c>
      <c r="F8" s="2">
        <f>SUM(D8:$D$14)</f>
        <v>99.899949974987493</v>
      </c>
      <c r="G8" s="2"/>
      <c r="J8" s="1">
        <v>0.2</v>
      </c>
    </row>
    <row r="9" spans="1:12" x14ac:dyDescent="0.3">
      <c r="B9" s="1">
        <v>1</v>
      </c>
      <c r="C9" s="2">
        <v>730</v>
      </c>
      <c r="D9" s="2">
        <f>100*C9/$C$15</f>
        <v>36.518259129564782</v>
      </c>
      <c r="E9" s="2">
        <f>E8-D9</f>
        <v>0.15007503751876072</v>
      </c>
      <c r="F9" s="2">
        <f>SUM(D9:$D$14)</f>
        <v>36.568284142071036</v>
      </c>
      <c r="G9" s="2"/>
      <c r="J9" s="1">
        <v>0.6</v>
      </c>
    </row>
    <row r="10" spans="1:12" x14ac:dyDescent="0.3">
      <c r="B10" s="1">
        <v>0.5</v>
      </c>
      <c r="C10" s="2">
        <v>1</v>
      </c>
      <c r="D10" s="2">
        <f>100*C10/$C$15</f>
        <v>5.0025012506253123E-2</v>
      </c>
      <c r="E10" s="2">
        <f t="shared" ref="E10:E14" si="0">E9-D10</f>
        <v>0.10005002501250759</v>
      </c>
      <c r="F10" s="2">
        <f>SUM(D10:$D$14)</f>
        <v>5.0025012506253123E-2</v>
      </c>
      <c r="G10" s="2"/>
      <c r="J10" s="1">
        <v>2</v>
      </c>
    </row>
    <row r="11" spans="1:12" x14ac:dyDescent="0.3">
      <c r="B11" s="1">
        <v>0.25</v>
      </c>
      <c r="C11" s="2">
        <v>0</v>
      </c>
      <c r="D11" s="2">
        <f>100*C11/$C$15</f>
        <v>0</v>
      </c>
      <c r="E11" s="2">
        <f t="shared" si="0"/>
        <v>0.10005002501250759</v>
      </c>
      <c r="F11" s="2">
        <f>SUM(D11:$D$14)</f>
        <v>0</v>
      </c>
      <c r="G11" s="2"/>
    </row>
    <row r="12" spans="1:12" x14ac:dyDescent="0.3">
      <c r="B12" s="1">
        <v>0.125</v>
      </c>
      <c r="C12" s="2">
        <v>0</v>
      </c>
      <c r="D12" s="2">
        <f t="shared" ref="D12:D14" si="1">100*C12/$C$15</f>
        <v>0</v>
      </c>
      <c r="E12" s="2">
        <f t="shared" si="0"/>
        <v>0.10005002501250759</v>
      </c>
      <c r="F12" s="2">
        <f>SUM(D12:$D$14)</f>
        <v>0</v>
      </c>
      <c r="G12" s="2"/>
    </row>
    <row r="13" spans="1:12" x14ac:dyDescent="0.3">
      <c r="B13" s="1">
        <v>6.3E-2</v>
      </c>
      <c r="C13" s="2">
        <v>0</v>
      </c>
      <c r="D13" s="2">
        <f t="shared" si="1"/>
        <v>0</v>
      </c>
      <c r="E13" s="2">
        <f t="shared" si="0"/>
        <v>0.10005002501250759</v>
      </c>
      <c r="F13" s="2">
        <f>SUM(D13:$D$14)</f>
        <v>0</v>
      </c>
      <c r="G13" s="2"/>
    </row>
    <row r="14" spans="1:12" x14ac:dyDescent="0.3">
      <c r="B14" s="3" t="s">
        <v>14</v>
      </c>
      <c r="C14" s="4">
        <v>0</v>
      </c>
      <c r="D14" s="4">
        <f t="shared" si="1"/>
        <v>0</v>
      </c>
      <c r="E14" s="4">
        <f t="shared" si="0"/>
        <v>0.10005002501250759</v>
      </c>
      <c r="F14" s="2">
        <f>SUM(D14:$D$14)</f>
        <v>0</v>
      </c>
      <c r="G14" s="2"/>
    </row>
    <row r="15" spans="1:12" x14ac:dyDescent="0.3">
      <c r="B15" s="1" t="s">
        <v>2</v>
      </c>
      <c r="C15" s="2">
        <f>SUM(C7:C14)</f>
        <v>1999</v>
      </c>
      <c r="D15" s="2">
        <f>SUM(D7:D14)</f>
        <v>100</v>
      </c>
    </row>
    <row r="22" spans="1:4" ht="15.6" x14ac:dyDescent="0.35">
      <c r="B22" s="5" t="s">
        <v>5</v>
      </c>
      <c r="C22" s="1">
        <v>0.65</v>
      </c>
    </row>
    <row r="23" spans="1:4" ht="15.6" x14ac:dyDescent="0.35">
      <c r="B23" s="5" t="s">
        <v>6</v>
      </c>
      <c r="C23" s="1">
        <v>0.9</v>
      </c>
    </row>
    <row r="24" spans="1:4" ht="15.6" x14ac:dyDescent="0.35">
      <c r="B24" s="5" t="s">
        <v>7</v>
      </c>
      <c r="C24" s="1">
        <v>1.35</v>
      </c>
    </row>
    <row r="25" spans="1:4" ht="15.6" x14ac:dyDescent="0.35">
      <c r="B25" s="5" t="s">
        <v>8</v>
      </c>
      <c r="C25" s="9">
        <f>(C23*C23)/(C24*C22)</f>
        <v>0.92307692307692313</v>
      </c>
      <c r="D25" s="1" t="s">
        <v>10</v>
      </c>
    </row>
    <row r="26" spans="1:4" ht="15.6" x14ac:dyDescent="0.35">
      <c r="B26" s="5" t="s">
        <v>9</v>
      </c>
      <c r="C26" s="9">
        <f>C24/C22</f>
        <v>2.0769230769230771</v>
      </c>
      <c r="D26" s="1" t="s">
        <v>11</v>
      </c>
    </row>
    <row r="27" spans="1:4" ht="18" x14ac:dyDescent="0.35">
      <c r="A27" s="38" t="s">
        <v>23</v>
      </c>
      <c r="B27" s="38"/>
      <c r="C27" s="38"/>
      <c r="D27" s="38"/>
    </row>
    <row r="28" spans="1:4" ht="18" x14ac:dyDescent="0.35">
      <c r="A28" s="13" t="s">
        <v>24</v>
      </c>
      <c r="B28" s="10" t="s">
        <v>12</v>
      </c>
      <c r="C28" s="11" t="s">
        <v>13</v>
      </c>
    </row>
    <row r="29" spans="1:4" ht="18" x14ac:dyDescent="0.35">
      <c r="A29" s="13" t="s">
        <v>25</v>
      </c>
      <c r="B29" s="10" t="s">
        <v>21</v>
      </c>
      <c r="C29" s="11" t="s">
        <v>22</v>
      </c>
    </row>
  </sheetData>
  <mergeCells count="1">
    <mergeCell ref="A27:D27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28"/>
  <sheetViews>
    <sheetView zoomScale="80" zoomScaleNormal="80" workbookViewId="0">
      <selection activeCell="A26" sqref="A26:D26"/>
    </sheetView>
  </sheetViews>
  <sheetFormatPr defaultColWidth="9.109375" defaultRowHeight="14.4" x14ac:dyDescent="0.3"/>
  <cols>
    <col min="1" max="1" width="17.6640625" style="1" customWidth="1"/>
    <col min="2" max="2" width="11.44140625" style="1" customWidth="1"/>
    <col min="3" max="3" width="14" style="1" customWidth="1"/>
    <col min="4" max="4" width="15.109375" style="1" customWidth="1"/>
    <col min="5" max="5" width="14.88671875" style="1" customWidth="1"/>
    <col min="6" max="16384" width="9.109375" style="1"/>
  </cols>
  <sheetData>
    <row r="2" spans="1:12" x14ac:dyDescent="0.3">
      <c r="A2" s="6" t="s">
        <v>16</v>
      </c>
      <c r="B2" s="6" t="s">
        <v>17</v>
      </c>
    </row>
    <row r="4" spans="1:12" x14ac:dyDescent="0.3">
      <c r="B4" s="1" t="s">
        <v>15</v>
      </c>
    </row>
    <row r="6" spans="1:12" x14ac:dyDescent="0.3">
      <c r="B6" s="3" t="s">
        <v>0</v>
      </c>
      <c r="C6" s="3" t="s">
        <v>1</v>
      </c>
      <c r="D6" s="3" t="s">
        <v>3</v>
      </c>
      <c r="E6" s="3" t="s">
        <v>4</v>
      </c>
      <c r="J6" s="1">
        <v>6.3E-2</v>
      </c>
      <c r="K6" s="1">
        <v>0</v>
      </c>
      <c r="L6" s="1">
        <v>100</v>
      </c>
    </row>
    <row r="7" spans="1:12" x14ac:dyDescent="0.3">
      <c r="B7" s="1">
        <v>2</v>
      </c>
      <c r="C7" s="2">
        <v>94</v>
      </c>
      <c r="D7" s="2">
        <f>100*C7/$C$14</f>
        <v>4.7</v>
      </c>
      <c r="E7" s="2">
        <f>100-D7</f>
        <v>95.3</v>
      </c>
      <c r="F7" s="2">
        <f>SUM(D7:$D$13)</f>
        <v>99.999999999999986</v>
      </c>
      <c r="G7" s="2"/>
      <c r="J7" s="1">
        <v>0.2</v>
      </c>
    </row>
    <row r="8" spans="1:12" x14ac:dyDescent="0.3">
      <c r="B8" s="1">
        <v>1</v>
      </c>
      <c r="C8" s="2">
        <v>1876</v>
      </c>
      <c r="D8" s="2">
        <f t="shared" ref="D8:D13" si="0">100*C8/$C$14</f>
        <v>93.8</v>
      </c>
      <c r="E8" s="2">
        <f>E7-D8</f>
        <v>1.5</v>
      </c>
      <c r="F8" s="2">
        <f>SUM(D8:$D$13)</f>
        <v>95.299999999999983</v>
      </c>
      <c r="G8" s="2"/>
      <c r="J8" s="1">
        <v>0.6</v>
      </c>
    </row>
    <row r="9" spans="1:12" x14ac:dyDescent="0.3">
      <c r="B9" s="1">
        <v>0.5</v>
      </c>
      <c r="C9" s="2">
        <v>25</v>
      </c>
      <c r="D9" s="2">
        <f t="shared" si="0"/>
        <v>1.25</v>
      </c>
      <c r="E9" s="2">
        <f t="shared" ref="E9:E13" si="1">E8-D9</f>
        <v>0.25</v>
      </c>
      <c r="F9" s="2">
        <f>SUM(D9:$D$13)</f>
        <v>1.5000000000000002</v>
      </c>
      <c r="G9" s="2"/>
      <c r="J9" s="1">
        <v>2</v>
      </c>
    </row>
    <row r="10" spans="1:12" x14ac:dyDescent="0.3">
      <c r="B10" s="1">
        <v>0.25</v>
      </c>
      <c r="C10" s="2">
        <v>2</v>
      </c>
      <c r="D10" s="2">
        <f t="shared" si="0"/>
        <v>0.1</v>
      </c>
      <c r="E10" s="2">
        <f t="shared" si="1"/>
        <v>0.15</v>
      </c>
      <c r="F10" s="2">
        <f>SUM(D10:$D$13)</f>
        <v>0.25</v>
      </c>
      <c r="G10" s="2"/>
    </row>
    <row r="11" spans="1:12" x14ac:dyDescent="0.3">
      <c r="B11" s="1">
        <v>0.125</v>
      </c>
      <c r="C11" s="2">
        <v>1</v>
      </c>
      <c r="D11" s="2">
        <f t="shared" si="0"/>
        <v>0.05</v>
      </c>
      <c r="E11" s="2">
        <f t="shared" si="1"/>
        <v>9.9999999999999992E-2</v>
      </c>
      <c r="F11" s="2">
        <f>SUM(D11:$D$13)</f>
        <v>0.15000000000000002</v>
      </c>
      <c r="G11" s="2"/>
    </row>
    <row r="12" spans="1:12" x14ac:dyDescent="0.3">
      <c r="B12" s="1">
        <v>6.3E-2</v>
      </c>
      <c r="C12" s="2">
        <v>1</v>
      </c>
      <c r="D12" s="2">
        <f t="shared" si="0"/>
        <v>0.05</v>
      </c>
      <c r="E12" s="2">
        <f t="shared" si="1"/>
        <v>4.9999999999999989E-2</v>
      </c>
      <c r="F12" s="2">
        <f>SUM(D12:$D$13)</f>
        <v>0.1</v>
      </c>
      <c r="G12" s="2"/>
    </row>
    <row r="13" spans="1:12" x14ac:dyDescent="0.3">
      <c r="B13" s="3" t="s">
        <v>14</v>
      </c>
      <c r="C13" s="4">
        <v>1</v>
      </c>
      <c r="D13" s="4">
        <f t="shared" si="0"/>
        <v>0.05</v>
      </c>
      <c r="E13" s="4">
        <f t="shared" si="1"/>
        <v>0</v>
      </c>
      <c r="F13" s="2">
        <f>SUM(D13:$D$13)</f>
        <v>0.05</v>
      </c>
      <c r="G13" s="2"/>
    </row>
    <row r="14" spans="1:12" x14ac:dyDescent="0.3">
      <c r="B14" s="1" t="s">
        <v>2</v>
      </c>
      <c r="C14" s="2">
        <f>SUM(C7:C13)</f>
        <v>2000</v>
      </c>
      <c r="D14" s="2">
        <f>SUM(D7:D13)</f>
        <v>99.999999999999986</v>
      </c>
    </row>
    <row r="21" spans="1:4" ht="15.6" x14ac:dyDescent="0.35">
      <c r="B21" s="5" t="s">
        <v>5</v>
      </c>
      <c r="C21" s="1">
        <v>0.55000000000000004</v>
      </c>
    </row>
    <row r="22" spans="1:4" ht="15.6" x14ac:dyDescent="0.35">
      <c r="B22" s="5" t="s">
        <v>6</v>
      </c>
      <c r="C22" s="1">
        <v>0.62</v>
      </c>
    </row>
    <row r="23" spans="1:4" ht="15.6" x14ac:dyDescent="0.35">
      <c r="B23" s="5" t="s">
        <v>7</v>
      </c>
      <c r="C23" s="1">
        <v>0.77</v>
      </c>
    </row>
    <row r="24" spans="1:4" ht="15.6" x14ac:dyDescent="0.35">
      <c r="B24" s="12" t="s">
        <v>19</v>
      </c>
      <c r="C24" s="9">
        <f>(C22*C22)/(C23*C21)</f>
        <v>0.90767414403778035</v>
      </c>
      <c r="D24" s="1" t="s">
        <v>10</v>
      </c>
    </row>
    <row r="25" spans="1:4" ht="15.6" x14ac:dyDescent="0.35">
      <c r="B25" s="12" t="s">
        <v>20</v>
      </c>
      <c r="C25" s="9">
        <f>C23/C21</f>
        <v>1.4</v>
      </c>
      <c r="D25" s="1" t="s">
        <v>11</v>
      </c>
    </row>
    <row r="26" spans="1:4" ht="18" x14ac:dyDescent="0.35">
      <c r="A26" s="38" t="s">
        <v>23</v>
      </c>
      <c r="B26" s="38"/>
      <c r="C26" s="38"/>
      <c r="D26" s="38"/>
    </row>
    <row r="27" spans="1:4" ht="18" x14ac:dyDescent="0.35">
      <c r="A27" s="13" t="s">
        <v>24</v>
      </c>
      <c r="B27" s="10" t="s">
        <v>12</v>
      </c>
      <c r="C27" s="11" t="s">
        <v>13</v>
      </c>
    </row>
    <row r="28" spans="1:4" ht="18" x14ac:dyDescent="0.35">
      <c r="A28" s="13" t="s">
        <v>25</v>
      </c>
      <c r="B28" s="10" t="s">
        <v>21</v>
      </c>
      <c r="C28" s="11" t="s">
        <v>22</v>
      </c>
    </row>
  </sheetData>
  <mergeCells count="1">
    <mergeCell ref="A26:D26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L28"/>
  <sheetViews>
    <sheetView zoomScale="90" zoomScaleNormal="90" workbookViewId="0">
      <selection activeCell="C33" sqref="C33"/>
    </sheetView>
  </sheetViews>
  <sheetFormatPr defaultColWidth="9.109375" defaultRowHeight="14.4" x14ac:dyDescent="0.3"/>
  <cols>
    <col min="1" max="1" width="9.109375" style="1"/>
    <col min="2" max="2" width="16.109375" style="1" customWidth="1"/>
    <col min="3" max="3" width="14" style="1" customWidth="1"/>
    <col min="4" max="4" width="15.109375" style="1" customWidth="1"/>
    <col min="5" max="5" width="14.88671875" style="1" customWidth="1"/>
    <col min="6" max="16384" width="9.109375" style="1"/>
  </cols>
  <sheetData>
    <row r="2" spans="1:12" x14ac:dyDescent="0.3">
      <c r="A2" s="6" t="s">
        <v>16</v>
      </c>
      <c r="B2" s="6" t="s">
        <v>31</v>
      </c>
    </row>
    <row r="4" spans="1:12" x14ac:dyDescent="0.3">
      <c r="B4" s="1" t="s">
        <v>15</v>
      </c>
    </row>
    <row r="6" spans="1:12" x14ac:dyDescent="0.3">
      <c r="B6" s="3" t="s">
        <v>0</v>
      </c>
      <c r="C6" s="3" t="s">
        <v>1</v>
      </c>
      <c r="D6" s="3" t="s">
        <v>3</v>
      </c>
      <c r="E6" s="3" t="s">
        <v>4</v>
      </c>
      <c r="J6" s="1">
        <v>6.3E-2</v>
      </c>
      <c r="K6" s="1">
        <v>0</v>
      </c>
      <c r="L6" s="1">
        <v>100</v>
      </c>
    </row>
    <row r="7" spans="1:12" x14ac:dyDescent="0.3">
      <c r="B7" s="1">
        <v>2</v>
      </c>
      <c r="C7" s="2">
        <v>256</v>
      </c>
      <c r="D7" s="2">
        <f>100*C7/$C$14</f>
        <v>12.812812812812814</v>
      </c>
      <c r="E7" s="2">
        <f>100-D7</f>
        <v>87.187187187187192</v>
      </c>
      <c r="F7" s="2">
        <f>SUM(D7:$D$13)</f>
        <v>100</v>
      </c>
      <c r="G7" s="2"/>
      <c r="J7" s="1">
        <v>0.2</v>
      </c>
    </row>
    <row r="8" spans="1:12" x14ac:dyDescent="0.3">
      <c r="B8" s="1">
        <v>1</v>
      </c>
      <c r="C8" s="2">
        <v>1649</v>
      </c>
      <c r="D8" s="2">
        <f t="shared" ref="D8:D13" si="0">100*C8/$C$14</f>
        <v>82.532532532532528</v>
      </c>
      <c r="E8" s="2">
        <f>E7-D8</f>
        <v>4.6546546546546637</v>
      </c>
      <c r="F8" s="2">
        <f>SUM(D8:$D$13)</f>
        <v>87.187187187187192</v>
      </c>
      <c r="G8" s="2"/>
      <c r="J8" s="1">
        <v>0.6</v>
      </c>
    </row>
    <row r="9" spans="1:12" x14ac:dyDescent="0.3">
      <c r="B9" s="1">
        <v>0.5</v>
      </c>
      <c r="C9" s="2">
        <v>90</v>
      </c>
      <c r="D9" s="2">
        <f t="shared" si="0"/>
        <v>4.5045045045045047</v>
      </c>
      <c r="E9" s="2">
        <f t="shared" ref="E9:E13" si="1">E8-D9</f>
        <v>0.15015015015015898</v>
      </c>
      <c r="F9" s="2">
        <f>SUM(D9:$D$13)</f>
        <v>4.6546546546546548</v>
      </c>
      <c r="G9" s="2"/>
      <c r="J9" s="1">
        <v>2</v>
      </c>
    </row>
    <row r="10" spans="1:12" x14ac:dyDescent="0.3">
      <c r="B10" s="1">
        <v>0.25</v>
      </c>
      <c r="C10" s="2">
        <v>3</v>
      </c>
      <c r="D10" s="2">
        <f t="shared" si="0"/>
        <v>0.15015015015015015</v>
      </c>
      <c r="E10" s="2">
        <f t="shared" si="1"/>
        <v>8.8262730457699945E-15</v>
      </c>
      <c r="F10" s="2">
        <f>SUM(D10:$D$13)</f>
        <v>0.15015015015015015</v>
      </c>
      <c r="G10" s="2"/>
    </row>
    <row r="11" spans="1:12" x14ac:dyDescent="0.3">
      <c r="B11" s="1">
        <v>0.125</v>
      </c>
      <c r="C11" s="2">
        <v>0</v>
      </c>
      <c r="D11" s="2">
        <f t="shared" si="0"/>
        <v>0</v>
      </c>
      <c r="E11" s="2">
        <f t="shared" si="1"/>
        <v>8.8262730457699945E-15</v>
      </c>
      <c r="F11" s="2">
        <f>SUM(D11:$D$13)</f>
        <v>0</v>
      </c>
      <c r="G11" s="2"/>
    </row>
    <row r="12" spans="1:12" x14ac:dyDescent="0.3">
      <c r="B12" s="1">
        <v>6.3E-2</v>
      </c>
      <c r="C12" s="2">
        <v>0</v>
      </c>
      <c r="D12" s="2">
        <f t="shared" si="0"/>
        <v>0</v>
      </c>
      <c r="E12" s="2">
        <f t="shared" si="1"/>
        <v>8.8262730457699945E-15</v>
      </c>
      <c r="F12" s="2">
        <f>SUM(D12:$D$13)</f>
        <v>0</v>
      </c>
      <c r="G12" s="2"/>
    </row>
    <row r="13" spans="1:12" x14ac:dyDescent="0.3">
      <c r="B13" s="3" t="s">
        <v>14</v>
      </c>
      <c r="C13" s="4">
        <v>0</v>
      </c>
      <c r="D13" s="4">
        <f t="shared" si="0"/>
        <v>0</v>
      </c>
      <c r="E13" s="4">
        <f t="shared" si="1"/>
        <v>8.8262730457699945E-15</v>
      </c>
      <c r="F13" s="2">
        <f>SUM(D13:$D$13)</f>
        <v>0</v>
      </c>
      <c r="G13" s="2"/>
    </row>
    <row r="14" spans="1:12" x14ac:dyDescent="0.3">
      <c r="B14" s="1" t="s">
        <v>2</v>
      </c>
      <c r="C14" s="2">
        <f>SUM(C7:C13)</f>
        <v>1998</v>
      </c>
      <c r="D14" s="2">
        <f>SUM(D7:D13)</f>
        <v>100</v>
      </c>
    </row>
    <row r="21" spans="1:4" ht="15.6" x14ac:dyDescent="0.35">
      <c r="B21" s="5" t="s">
        <v>5</v>
      </c>
      <c r="C21" s="1">
        <v>0.51</v>
      </c>
    </row>
    <row r="22" spans="1:4" ht="15.6" x14ac:dyDescent="0.35">
      <c r="B22" s="5" t="s">
        <v>6</v>
      </c>
      <c r="C22" s="1">
        <v>0.62</v>
      </c>
    </row>
    <row r="23" spans="1:4" ht="15.6" x14ac:dyDescent="0.35">
      <c r="B23" s="5" t="s">
        <v>7</v>
      </c>
      <c r="C23" s="1">
        <v>0.8</v>
      </c>
    </row>
    <row r="24" spans="1:4" ht="15.6" x14ac:dyDescent="0.35">
      <c r="B24" s="5" t="s">
        <v>8</v>
      </c>
      <c r="C24" s="9">
        <f>(C22*C22)/(C23*C21)</f>
        <v>0.94215686274509802</v>
      </c>
      <c r="D24" s="1" t="s">
        <v>10</v>
      </c>
    </row>
    <row r="25" spans="1:4" ht="15.6" x14ac:dyDescent="0.35">
      <c r="B25" s="5" t="s">
        <v>9</v>
      </c>
      <c r="C25" s="9">
        <f>C23/C21</f>
        <v>1.5686274509803921</v>
      </c>
      <c r="D25" s="1" t="s">
        <v>11</v>
      </c>
    </row>
    <row r="26" spans="1:4" ht="18" x14ac:dyDescent="0.35">
      <c r="A26" s="38" t="s">
        <v>23</v>
      </c>
      <c r="B26" s="38"/>
      <c r="C26" s="38"/>
      <c r="D26" s="38"/>
    </row>
    <row r="27" spans="1:4" ht="18" x14ac:dyDescent="0.35">
      <c r="A27" s="13" t="s">
        <v>24</v>
      </c>
      <c r="B27" s="14" t="s">
        <v>12</v>
      </c>
      <c r="C27" s="11" t="s">
        <v>13</v>
      </c>
    </row>
    <row r="28" spans="1:4" ht="18" x14ac:dyDescent="0.35">
      <c r="A28" s="13" t="s">
        <v>25</v>
      </c>
      <c r="B28" s="14" t="s">
        <v>21</v>
      </c>
      <c r="C28" s="11" t="s">
        <v>22</v>
      </c>
    </row>
  </sheetData>
  <mergeCells count="1">
    <mergeCell ref="A26:D26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28"/>
  <sheetViews>
    <sheetView workbookViewId="0">
      <selection activeCell="C24" sqref="C24"/>
    </sheetView>
  </sheetViews>
  <sheetFormatPr defaultColWidth="9.109375" defaultRowHeight="14.4" x14ac:dyDescent="0.3"/>
  <cols>
    <col min="1" max="1" width="9.109375" style="1"/>
    <col min="2" max="2" width="16.109375" style="1" customWidth="1"/>
    <col min="3" max="3" width="14" style="1" customWidth="1"/>
    <col min="4" max="4" width="15.109375" style="1" customWidth="1"/>
    <col min="5" max="5" width="14.88671875" style="1" customWidth="1"/>
    <col min="6" max="16384" width="9.109375" style="1"/>
  </cols>
  <sheetData>
    <row r="2" spans="1:12" x14ac:dyDescent="0.3">
      <c r="A2" s="6" t="s">
        <v>16</v>
      </c>
      <c r="B2" s="6" t="s">
        <v>32</v>
      </c>
    </row>
    <row r="4" spans="1:12" x14ac:dyDescent="0.3">
      <c r="B4" s="1" t="s">
        <v>15</v>
      </c>
    </row>
    <row r="6" spans="1:12" x14ac:dyDescent="0.3">
      <c r="B6" s="3" t="s">
        <v>0</v>
      </c>
      <c r="C6" s="3" t="s">
        <v>1</v>
      </c>
      <c r="D6" s="3" t="s">
        <v>3</v>
      </c>
      <c r="E6" s="3" t="s">
        <v>4</v>
      </c>
      <c r="J6" s="1">
        <v>6.3E-2</v>
      </c>
      <c r="K6" s="1">
        <v>0</v>
      </c>
      <c r="L6" s="1">
        <v>100</v>
      </c>
    </row>
    <row r="7" spans="1:12" x14ac:dyDescent="0.3">
      <c r="B7" s="1">
        <v>2</v>
      </c>
      <c r="C7" s="2">
        <v>1617</v>
      </c>
      <c r="D7" s="2">
        <f>100*C7/$C$14</f>
        <v>80.890445222611305</v>
      </c>
      <c r="E7" s="2">
        <f>100-D7</f>
        <v>19.109554777388695</v>
      </c>
      <c r="F7" s="2">
        <f>SUM(D7:$D$13)</f>
        <v>100</v>
      </c>
      <c r="G7" s="2"/>
      <c r="J7" s="1">
        <v>0.2</v>
      </c>
    </row>
    <row r="8" spans="1:12" x14ac:dyDescent="0.3">
      <c r="B8" s="1">
        <v>1</v>
      </c>
      <c r="C8" s="2">
        <v>382</v>
      </c>
      <c r="D8" s="2">
        <f t="shared" ref="D8:D13" si="0">100*C8/$C$14</f>
        <v>19.109554777388695</v>
      </c>
      <c r="E8" s="2">
        <f>E7-D8</f>
        <v>0</v>
      </c>
      <c r="F8" s="2">
        <f>SUM(D8:$D$13)</f>
        <v>19.109554777388695</v>
      </c>
      <c r="G8" s="2"/>
      <c r="J8" s="1">
        <v>0.6</v>
      </c>
    </row>
    <row r="9" spans="1:12" x14ac:dyDescent="0.3">
      <c r="B9" s="1">
        <v>0.5</v>
      </c>
      <c r="C9" s="2">
        <v>0</v>
      </c>
      <c r="D9" s="2">
        <f t="shared" si="0"/>
        <v>0</v>
      </c>
      <c r="E9" s="2">
        <f t="shared" ref="E9:E13" si="1">E8-D9</f>
        <v>0</v>
      </c>
      <c r="F9" s="2">
        <f>SUM(D9:$D$13)</f>
        <v>0</v>
      </c>
      <c r="G9" s="2"/>
      <c r="J9" s="1">
        <v>2</v>
      </c>
    </row>
    <row r="10" spans="1:12" x14ac:dyDescent="0.3">
      <c r="B10" s="1">
        <v>0.25</v>
      </c>
      <c r="C10" s="2">
        <v>0</v>
      </c>
      <c r="D10" s="2">
        <f t="shared" si="0"/>
        <v>0</v>
      </c>
      <c r="E10" s="2">
        <f t="shared" si="1"/>
        <v>0</v>
      </c>
      <c r="F10" s="2">
        <f>SUM(D10:$D$13)</f>
        <v>0</v>
      </c>
      <c r="G10" s="2"/>
    </row>
    <row r="11" spans="1:12" x14ac:dyDescent="0.3">
      <c r="B11" s="1">
        <v>0.125</v>
      </c>
      <c r="C11" s="2">
        <v>0</v>
      </c>
      <c r="D11" s="2">
        <f t="shared" si="0"/>
        <v>0</v>
      </c>
      <c r="E11" s="2">
        <f t="shared" si="1"/>
        <v>0</v>
      </c>
      <c r="F11" s="2">
        <f>SUM(D11:$D$13)</f>
        <v>0</v>
      </c>
      <c r="G11" s="2"/>
    </row>
    <row r="12" spans="1:12" x14ac:dyDescent="0.3">
      <c r="B12" s="1">
        <v>6.3E-2</v>
      </c>
      <c r="C12" s="2">
        <v>0</v>
      </c>
      <c r="D12" s="2">
        <f t="shared" si="0"/>
        <v>0</v>
      </c>
      <c r="E12" s="2">
        <f t="shared" si="1"/>
        <v>0</v>
      </c>
      <c r="F12" s="2">
        <f>SUM(D12:$D$13)</f>
        <v>0</v>
      </c>
      <c r="G12" s="2"/>
    </row>
    <row r="13" spans="1:12" x14ac:dyDescent="0.3">
      <c r="B13" s="3" t="s">
        <v>14</v>
      </c>
      <c r="C13" s="4">
        <v>0</v>
      </c>
      <c r="D13" s="4">
        <f t="shared" si="0"/>
        <v>0</v>
      </c>
      <c r="E13" s="4">
        <f t="shared" si="1"/>
        <v>0</v>
      </c>
      <c r="F13" s="2">
        <f>SUM(D13:$D$13)</f>
        <v>0</v>
      </c>
      <c r="G13" s="2"/>
    </row>
    <row r="14" spans="1:12" x14ac:dyDescent="0.3">
      <c r="B14" s="1" t="s">
        <v>2</v>
      </c>
      <c r="C14" s="2">
        <f>SUM(C7:C13)</f>
        <v>1999</v>
      </c>
      <c r="D14" s="2">
        <f>SUM(D7:D13)</f>
        <v>100</v>
      </c>
    </row>
    <row r="21" spans="1:4" ht="15.6" x14ac:dyDescent="0.35">
      <c r="B21" s="5" t="s">
        <v>5</v>
      </c>
      <c r="C21" s="1">
        <v>0.72</v>
      </c>
    </row>
    <row r="22" spans="1:4" ht="15.6" x14ac:dyDescent="0.35">
      <c r="B22" s="5" t="s">
        <v>6</v>
      </c>
      <c r="C22" s="1">
        <v>1.1000000000000001</v>
      </c>
    </row>
    <row r="23" spans="1:4" ht="15.6" x14ac:dyDescent="0.35">
      <c r="B23" s="5" t="s">
        <v>7</v>
      </c>
      <c r="C23" s="1">
        <v>1.55</v>
      </c>
    </row>
    <row r="24" spans="1:4" ht="15.6" x14ac:dyDescent="0.35">
      <c r="B24" s="5" t="s">
        <v>8</v>
      </c>
      <c r="C24" s="9">
        <f>(C22*C22)/(C23*C21)</f>
        <v>1.0842293906810039</v>
      </c>
      <c r="D24" s="1" t="s">
        <v>10</v>
      </c>
    </row>
    <row r="25" spans="1:4" ht="15.6" x14ac:dyDescent="0.35">
      <c r="B25" s="5" t="s">
        <v>9</v>
      </c>
      <c r="C25" s="9">
        <f>C23/C21</f>
        <v>2.1527777777777781</v>
      </c>
      <c r="D25" s="1" t="s">
        <v>11</v>
      </c>
    </row>
    <row r="26" spans="1:4" ht="18" x14ac:dyDescent="0.35">
      <c r="A26" s="38" t="s">
        <v>23</v>
      </c>
      <c r="B26" s="38"/>
      <c r="C26" s="38"/>
      <c r="D26" s="38"/>
    </row>
    <row r="27" spans="1:4" ht="18" x14ac:dyDescent="0.35">
      <c r="A27" s="13" t="s">
        <v>24</v>
      </c>
      <c r="B27" s="14" t="s">
        <v>12</v>
      </c>
      <c r="C27" s="11" t="s">
        <v>13</v>
      </c>
    </row>
    <row r="28" spans="1:4" ht="18" x14ac:dyDescent="0.35">
      <c r="A28" s="13" t="s">
        <v>25</v>
      </c>
      <c r="B28" s="14" t="s">
        <v>21</v>
      </c>
      <c r="C28" s="11" t="s">
        <v>22</v>
      </c>
    </row>
  </sheetData>
  <mergeCells count="1">
    <mergeCell ref="A26:D26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L28"/>
  <sheetViews>
    <sheetView zoomScale="110" zoomScaleNormal="110" workbookViewId="0">
      <selection activeCell="D22" sqref="D22"/>
    </sheetView>
  </sheetViews>
  <sheetFormatPr defaultColWidth="9.109375" defaultRowHeight="14.4" x14ac:dyDescent="0.3"/>
  <cols>
    <col min="1" max="1" width="9.109375" style="1"/>
    <col min="2" max="2" width="16.109375" style="1" customWidth="1"/>
    <col min="3" max="3" width="14" style="1" customWidth="1"/>
    <col min="4" max="4" width="15.109375" style="1" customWidth="1"/>
    <col min="5" max="5" width="14.88671875" style="1" customWidth="1"/>
    <col min="6" max="16384" width="9.109375" style="1"/>
  </cols>
  <sheetData>
    <row r="2" spans="1:12" x14ac:dyDescent="0.3">
      <c r="A2" s="6" t="s">
        <v>16</v>
      </c>
      <c r="B2" s="37" t="s">
        <v>33</v>
      </c>
    </row>
    <row r="4" spans="1:12" x14ac:dyDescent="0.3">
      <c r="B4" s="1" t="s">
        <v>15</v>
      </c>
    </row>
    <row r="6" spans="1:12" x14ac:dyDescent="0.3">
      <c r="B6" s="3" t="s">
        <v>0</v>
      </c>
      <c r="C6" s="3" t="s">
        <v>1</v>
      </c>
      <c r="D6" s="3" t="s">
        <v>3</v>
      </c>
      <c r="E6" s="3" t="s">
        <v>4</v>
      </c>
      <c r="J6" s="1">
        <v>6.3E-2</v>
      </c>
      <c r="K6" s="1">
        <v>0</v>
      </c>
      <c r="L6" s="1">
        <v>100</v>
      </c>
    </row>
    <row r="7" spans="1:12" x14ac:dyDescent="0.3">
      <c r="B7" s="1">
        <v>2</v>
      </c>
      <c r="C7" s="2">
        <v>993</v>
      </c>
      <c r="D7" s="2">
        <f>100*C7/$C$14</f>
        <v>49.674837418709352</v>
      </c>
      <c r="E7" s="2">
        <f>100-D7</f>
        <v>50.325162581290648</v>
      </c>
      <c r="F7" s="2">
        <f>SUM(D7:$D$13)</f>
        <v>100</v>
      </c>
      <c r="G7" s="2"/>
      <c r="J7" s="1">
        <v>0.2</v>
      </c>
    </row>
    <row r="8" spans="1:12" x14ac:dyDescent="0.3">
      <c r="B8" s="1">
        <v>1</v>
      </c>
      <c r="C8" s="2">
        <v>1004</v>
      </c>
      <c r="D8" s="2">
        <f t="shared" ref="D8:D13" si="0">100*C8/$C$14</f>
        <v>50.225112556278141</v>
      </c>
      <c r="E8" s="2">
        <f>E7-D8</f>
        <v>0.10005002501250715</v>
      </c>
      <c r="F8" s="2">
        <f>SUM(D8:$D$13)</f>
        <v>50.325162581290648</v>
      </c>
      <c r="G8" s="2"/>
      <c r="J8" s="1">
        <v>0.6</v>
      </c>
    </row>
    <row r="9" spans="1:12" x14ac:dyDescent="0.3">
      <c r="B9" s="1">
        <v>0.5</v>
      </c>
      <c r="C9" s="2">
        <v>2</v>
      </c>
      <c r="D9" s="2">
        <f t="shared" si="0"/>
        <v>0.10005002501250625</v>
      </c>
      <c r="E9" s="2">
        <f t="shared" ref="E9:E13" si="1">E8-D9</f>
        <v>9.0205620750793969E-16</v>
      </c>
      <c r="F9" s="2">
        <f>SUM(D9:$D$13)</f>
        <v>0.10005002501250625</v>
      </c>
      <c r="G9" s="2"/>
      <c r="J9" s="1">
        <v>2</v>
      </c>
    </row>
    <row r="10" spans="1:12" x14ac:dyDescent="0.3">
      <c r="B10" s="1">
        <v>0.25</v>
      </c>
      <c r="C10" s="2">
        <v>0</v>
      </c>
      <c r="D10" s="2">
        <f t="shared" si="0"/>
        <v>0</v>
      </c>
      <c r="E10" s="2">
        <f t="shared" si="1"/>
        <v>9.0205620750793969E-16</v>
      </c>
      <c r="F10" s="2">
        <f>SUM(D10:$D$13)</f>
        <v>0</v>
      </c>
      <c r="G10" s="2"/>
    </row>
    <row r="11" spans="1:12" x14ac:dyDescent="0.3">
      <c r="B11" s="1">
        <v>0.125</v>
      </c>
      <c r="C11" s="2">
        <v>0</v>
      </c>
      <c r="D11" s="2">
        <f t="shared" si="0"/>
        <v>0</v>
      </c>
      <c r="E11" s="2">
        <f t="shared" si="1"/>
        <v>9.0205620750793969E-16</v>
      </c>
      <c r="F11" s="2">
        <f>SUM(D11:$D$13)</f>
        <v>0</v>
      </c>
      <c r="G11" s="2"/>
    </row>
    <row r="12" spans="1:12" x14ac:dyDescent="0.3">
      <c r="B12" s="1">
        <v>6.3E-2</v>
      </c>
      <c r="C12" s="2">
        <v>0</v>
      </c>
      <c r="D12" s="2">
        <f t="shared" si="0"/>
        <v>0</v>
      </c>
      <c r="E12" s="2">
        <f t="shared" si="1"/>
        <v>9.0205620750793969E-16</v>
      </c>
      <c r="F12" s="2">
        <f>SUM(D12:$D$13)</f>
        <v>0</v>
      </c>
      <c r="G12" s="2"/>
    </row>
    <row r="13" spans="1:12" x14ac:dyDescent="0.3">
      <c r="B13" s="3" t="s">
        <v>14</v>
      </c>
      <c r="C13" s="4">
        <v>0</v>
      </c>
      <c r="D13" s="4">
        <f t="shared" si="0"/>
        <v>0</v>
      </c>
      <c r="E13" s="4">
        <f t="shared" si="1"/>
        <v>9.0205620750793969E-16</v>
      </c>
      <c r="F13" s="2">
        <f>SUM(D13:$D$13)</f>
        <v>0</v>
      </c>
      <c r="G13" s="2"/>
    </row>
    <row r="14" spans="1:12" x14ac:dyDescent="0.3">
      <c r="B14" s="1" t="s">
        <v>2</v>
      </c>
      <c r="C14" s="2">
        <f>SUM(C7:C13)</f>
        <v>1999</v>
      </c>
      <c r="D14" s="2">
        <f>SUM(D7:D13)</f>
        <v>100</v>
      </c>
    </row>
    <row r="21" spans="1:4" ht="15.6" x14ac:dyDescent="0.35">
      <c r="B21" s="5" t="s">
        <v>5</v>
      </c>
      <c r="C21" s="1">
        <v>0.57999999999999996</v>
      </c>
    </row>
    <row r="22" spans="1:4" ht="15.6" x14ac:dyDescent="0.35">
      <c r="B22" s="5" t="s">
        <v>6</v>
      </c>
      <c r="C22" s="1">
        <v>0.77</v>
      </c>
    </row>
    <row r="23" spans="1:4" ht="15.6" x14ac:dyDescent="0.35">
      <c r="B23" s="5" t="s">
        <v>7</v>
      </c>
      <c r="C23" s="1">
        <v>1.2</v>
      </c>
    </row>
    <row r="24" spans="1:4" ht="15.6" x14ac:dyDescent="0.35">
      <c r="B24" s="5" t="s">
        <v>8</v>
      </c>
      <c r="C24" s="9">
        <f>(C22*C22)/(C23*C21)</f>
        <v>0.85186781609195406</v>
      </c>
      <c r="D24" s="1" t="s">
        <v>10</v>
      </c>
    </row>
    <row r="25" spans="1:4" ht="15.6" x14ac:dyDescent="0.35">
      <c r="B25" s="5" t="s">
        <v>9</v>
      </c>
      <c r="C25" s="9">
        <f>C23/C21</f>
        <v>2.0689655172413794</v>
      </c>
      <c r="D25" s="1" t="s">
        <v>11</v>
      </c>
    </row>
    <row r="26" spans="1:4" ht="18" x14ac:dyDescent="0.35">
      <c r="A26" s="38" t="s">
        <v>23</v>
      </c>
      <c r="B26" s="38"/>
      <c r="C26" s="38"/>
      <c r="D26" s="38"/>
    </row>
    <row r="27" spans="1:4" ht="18" x14ac:dyDescent="0.35">
      <c r="A27" s="13" t="s">
        <v>24</v>
      </c>
      <c r="B27" s="14" t="s">
        <v>12</v>
      </c>
      <c r="C27" s="11" t="s">
        <v>13</v>
      </c>
    </row>
    <row r="28" spans="1:4" ht="18" x14ac:dyDescent="0.35">
      <c r="A28" s="13" t="s">
        <v>25</v>
      </c>
      <c r="B28" s="14" t="s">
        <v>21</v>
      </c>
      <c r="C28" s="11" t="s">
        <v>22</v>
      </c>
    </row>
  </sheetData>
  <mergeCells count="1">
    <mergeCell ref="A26:D26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L28"/>
  <sheetViews>
    <sheetView zoomScale="120" zoomScaleNormal="120" workbookViewId="0">
      <selection activeCell="B2" sqref="B2"/>
    </sheetView>
  </sheetViews>
  <sheetFormatPr defaultColWidth="9.109375" defaultRowHeight="14.4" x14ac:dyDescent="0.3"/>
  <cols>
    <col min="1" max="1" width="9.109375" style="1"/>
    <col min="2" max="2" width="16.109375" style="1" customWidth="1"/>
    <col min="3" max="3" width="14" style="1" customWidth="1"/>
    <col min="4" max="4" width="15.109375" style="1" customWidth="1"/>
    <col min="5" max="5" width="14.88671875" style="1" customWidth="1"/>
    <col min="6" max="16384" width="9.109375" style="1"/>
  </cols>
  <sheetData>
    <row r="2" spans="1:12" x14ac:dyDescent="0.3">
      <c r="A2" s="6" t="s">
        <v>16</v>
      </c>
      <c r="B2" s="37" t="s">
        <v>34</v>
      </c>
    </row>
    <row r="4" spans="1:12" x14ac:dyDescent="0.3">
      <c r="B4" s="1" t="s">
        <v>15</v>
      </c>
    </row>
    <row r="6" spans="1:12" x14ac:dyDescent="0.3">
      <c r="B6" s="3" t="s">
        <v>0</v>
      </c>
      <c r="C6" s="3" t="s">
        <v>1</v>
      </c>
      <c r="D6" s="3" t="s">
        <v>3</v>
      </c>
      <c r="E6" s="3" t="s">
        <v>4</v>
      </c>
      <c r="J6" s="1">
        <v>6.3E-2</v>
      </c>
      <c r="K6" s="1">
        <v>0</v>
      </c>
      <c r="L6" s="1">
        <v>100</v>
      </c>
    </row>
    <row r="7" spans="1:12" x14ac:dyDescent="0.3">
      <c r="B7" s="1">
        <v>2</v>
      </c>
      <c r="C7" s="2">
        <v>1331</v>
      </c>
      <c r="D7" s="2">
        <f>100*C7/$C$14</f>
        <v>66.616616616616611</v>
      </c>
      <c r="E7" s="2">
        <f>100-D7</f>
        <v>33.383383383383389</v>
      </c>
      <c r="F7" s="2">
        <f>SUM(D7:$D$13)</f>
        <v>100</v>
      </c>
      <c r="G7" s="2"/>
      <c r="J7" s="1">
        <v>0.2</v>
      </c>
    </row>
    <row r="8" spans="1:12" x14ac:dyDescent="0.3">
      <c r="B8" s="1">
        <v>1</v>
      </c>
      <c r="C8" s="2">
        <v>664</v>
      </c>
      <c r="D8" s="2">
        <f t="shared" ref="D8:D13" si="0">100*C8/$C$14</f>
        <v>33.233233233233236</v>
      </c>
      <c r="E8" s="2">
        <f>E7-D8</f>
        <v>0.15015015015015365</v>
      </c>
      <c r="F8" s="2">
        <f>SUM(D8:$D$13)</f>
        <v>33.383383383383389</v>
      </c>
      <c r="G8" s="2"/>
      <c r="J8" s="1">
        <v>0.6</v>
      </c>
    </row>
    <row r="9" spans="1:12" x14ac:dyDescent="0.3">
      <c r="B9" s="1">
        <v>0.5</v>
      </c>
      <c r="C9" s="2">
        <v>3</v>
      </c>
      <c r="D9" s="2">
        <f t="shared" si="0"/>
        <v>0.15015015015015015</v>
      </c>
      <c r="E9" s="2">
        <f t="shared" ref="E9:E13" si="1">E8-D9</f>
        <v>3.4972025275692431E-15</v>
      </c>
      <c r="F9" s="2">
        <f>SUM(D9:$D$13)</f>
        <v>0.15015015015015015</v>
      </c>
      <c r="G9" s="2"/>
      <c r="J9" s="1">
        <v>2</v>
      </c>
    </row>
    <row r="10" spans="1:12" x14ac:dyDescent="0.3">
      <c r="B10" s="1">
        <v>0.25</v>
      </c>
      <c r="C10" s="2">
        <v>0</v>
      </c>
      <c r="D10" s="2">
        <f t="shared" si="0"/>
        <v>0</v>
      </c>
      <c r="E10" s="2">
        <f t="shared" si="1"/>
        <v>3.4972025275692431E-15</v>
      </c>
      <c r="F10" s="2">
        <f>SUM(D10:$D$13)</f>
        <v>0</v>
      </c>
      <c r="G10" s="2"/>
    </row>
    <row r="11" spans="1:12" x14ac:dyDescent="0.3">
      <c r="B11" s="1">
        <v>0.125</v>
      </c>
      <c r="C11" s="2">
        <v>0</v>
      </c>
      <c r="D11" s="2">
        <f t="shared" si="0"/>
        <v>0</v>
      </c>
      <c r="E11" s="2">
        <f t="shared" si="1"/>
        <v>3.4972025275692431E-15</v>
      </c>
      <c r="F11" s="2">
        <f>SUM(D11:$D$13)</f>
        <v>0</v>
      </c>
      <c r="G11" s="2"/>
    </row>
    <row r="12" spans="1:12" x14ac:dyDescent="0.3">
      <c r="B12" s="1">
        <v>6.3E-2</v>
      </c>
      <c r="C12" s="2">
        <v>0</v>
      </c>
      <c r="D12" s="2">
        <f t="shared" si="0"/>
        <v>0</v>
      </c>
      <c r="E12" s="2">
        <f t="shared" si="1"/>
        <v>3.4972025275692431E-15</v>
      </c>
      <c r="F12" s="2">
        <f>SUM(D12:$D$13)</f>
        <v>0</v>
      </c>
      <c r="G12" s="2"/>
    </row>
    <row r="13" spans="1:12" x14ac:dyDescent="0.3">
      <c r="B13" s="3" t="s">
        <v>14</v>
      </c>
      <c r="C13" s="4">
        <v>0</v>
      </c>
      <c r="D13" s="4">
        <f t="shared" si="0"/>
        <v>0</v>
      </c>
      <c r="E13" s="4">
        <f t="shared" si="1"/>
        <v>3.4972025275692431E-15</v>
      </c>
      <c r="F13" s="2">
        <f>SUM(D13:$D$13)</f>
        <v>0</v>
      </c>
      <c r="G13" s="2"/>
    </row>
    <row r="14" spans="1:12" x14ac:dyDescent="0.3">
      <c r="B14" s="1" t="s">
        <v>2</v>
      </c>
      <c r="C14" s="2">
        <f>SUM(C7:C13)</f>
        <v>1998</v>
      </c>
      <c r="D14" s="2">
        <f>SUM(D7:D13)</f>
        <v>100</v>
      </c>
    </row>
    <row r="21" spans="1:4" ht="15.6" x14ac:dyDescent="0.35">
      <c r="B21" s="5" t="s">
        <v>5</v>
      </c>
      <c r="C21" s="1">
        <v>0.6</v>
      </c>
    </row>
    <row r="22" spans="1:4" ht="15.6" x14ac:dyDescent="0.35">
      <c r="B22" s="5" t="s">
        <v>6</v>
      </c>
      <c r="C22" s="1">
        <v>0.91</v>
      </c>
    </row>
    <row r="23" spans="1:4" ht="15.6" x14ac:dyDescent="0.35">
      <c r="B23" s="5" t="s">
        <v>7</v>
      </c>
      <c r="C23" s="1">
        <v>1.4</v>
      </c>
    </row>
    <row r="24" spans="1:4" ht="15.6" x14ac:dyDescent="0.35">
      <c r="B24" s="5" t="s">
        <v>8</v>
      </c>
      <c r="C24" s="9">
        <f>(C22*C22)/(C23*C21)</f>
        <v>0.98583333333333345</v>
      </c>
      <c r="D24" s="1" t="s">
        <v>10</v>
      </c>
    </row>
    <row r="25" spans="1:4" ht="15.6" x14ac:dyDescent="0.35">
      <c r="B25" s="5" t="s">
        <v>9</v>
      </c>
      <c r="C25" s="9">
        <f>C23/C21</f>
        <v>2.3333333333333335</v>
      </c>
      <c r="D25" s="1" t="s">
        <v>11</v>
      </c>
    </row>
    <row r="26" spans="1:4" ht="18" x14ac:dyDescent="0.35">
      <c r="A26" s="38" t="s">
        <v>23</v>
      </c>
      <c r="B26" s="38"/>
      <c r="C26" s="38"/>
      <c r="D26" s="38"/>
    </row>
    <row r="27" spans="1:4" ht="18" x14ac:dyDescent="0.35">
      <c r="A27" s="13" t="s">
        <v>24</v>
      </c>
      <c r="B27" s="14" t="s">
        <v>12</v>
      </c>
      <c r="C27" s="11" t="s">
        <v>13</v>
      </c>
    </row>
    <row r="28" spans="1:4" ht="18" x14ac:dyDescent="0.35">
      <c r="A28" s="13" t="s">
        <v>25</v>
      </c>
      <c r="B28" s="14" t="s">
        <v>21</v>
      </c>
      <c r="C28" s="11" t="s">
        <v>22</v>
      </c>
    </row>
  </sheetData>
  <mergeCells count="1">
    <mergeCell ref="A26:D26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V44"/>
  <sheetViews>
    <sheetView tabSelected="1" topLeftCell="A13" zoomScale="88" zoomScaleNormal="88" workbookViewId="0">
      <selection activeCell="I23" sqref="I23"/>
    </sheetView>
  </sheetViews>
  <sheetFormatPr defaultRowHeight="13.8" x14ac:dyDescent="0.3"/>
  <cols>
    <col min="1" max="4" width="14.44140625" style="15" customWidth="1"/>
    <col min="5" max="5" width="16.5546875" style="15" customWidth="1"/>
    <col min="6" max="7" width="14.44140625" style="15" customWidth="1"/>
    <col min="8" max="8" width="15.33203125" style="15" customWidth="1"/>
    <col min="9" max="249" width="9.109375" style="15"/>
    <col min="250" max="250" width="10.88671875" style="15" customWidth="1"/>
    <col min="251" max="251" width="11.109375" style="15" customWidth="1"/>
    <col min="252" max="252" width="11.88671875" style="15" customWidth="1"/>
    <col min="253" max="253" width="10.5546875" style="15" customWidth="1"/>
    <col min="254" max="254" width="11.44140625" style="15" customWidth="1"/>
    <col min="255" max="255" width="11" style="15" customWidth="1"/>
    <col min="256" max="263" width="14.44140625" style="15" customWidth="1"/>
    <col min="264" max="505" width="9.109375" style="15"/>
    <col min="506" max="506" width="10.88671875" style="15" customWidth="1"/>
    <col min="507" max="507" width="11.109375" style="15" customWidth="1"/>
    <col min="508" max="508" width="11.88671875" style="15" customWidth="1"/>
    <col min="509" max="509" width="10.5546875" style="15" customWidth="1"/>
    <col min="510" max="510" width="11.44140625" style="15" customWidth="1"/>
    <col min="511" max="511" width="11" style="15" customWidth="1"/>
    <col min="512" max="519" width="14.44140625" style="15" customWidth="1"/>
    <col min="520" max="761" width="9.109375" style="15"/>
    <col min="762" max="762" width="10.88671875" style="15" customWidth="1"/>
    <col min="763" max="763" width="11.109375" style="15" customWidth="1"/>
    <col min="764" max="764" width="11.88671875" style="15" customWidth="1"/>
    <col min="765" max="765" width="10.5546875" style="15" customWidth="1"/>
    <col min="766" max="766" width="11.44140625" style="15" customWidth="1"/>
    <col min="767" max="767" width="11" style="15" customWidth="1"/>
    <col min="768" max="775" width="14.44140625" style="15" customWidth="1"/>
    <col min="776" max="1017" width="9.109375" style="15"/>
    <col min="1018" max="1018" width="10.88671875" style="15" customWidth="1"/>
    <col min="1019" max="1019" width="11.109375" style="15" customWidth="1"/>
    <col min="1020" max="1020" width="11.88671875" style="15" customWidth="1"/>
    <col min="1021" max="1021" width="10.5546875" style="15" customWidth="1"/>
    <col min="1022" max="1022" width="11.44140625" style="15" customWidth="1"/>
    <col min="1023" max="1023" width="11" style="15" customWidth="1"/>
    <col min="1024" max="1031" width="14.44140625" style="15" customWidth="1"/>
    <col min="1032" max="1273" width="9.109375" style="15"/>
    <col min="1274" max="1274" width="10.88671875" style="15" customWidth="1"/>
    <col min="1275" max="1275" width="11.109375" style="15" customWidth="1"/>
    <col min="1276" max="1276" width="11.88671875" style="15" customWidth="1"/>
    <col min="1277" max="1277" width="10.5546875" style="15" customWidth="1"/>
    <col min="1278" max="1278" width="11.44140625" style="15" customWidth="1"/>
    <col min="1279" max="1279" width="11" style="15" customWidth="1"/>
    <col min="1280" max="1287" width="14.44140625" style="15" customWidth="1"/>
    <col min="1288" max="1529" width="9.109375" style="15"/>
    <col min="1530" max="1530" width="10.88671875" style="15" customWidth="1"/>
    <col min="1531" max="1531" width="11.109375" style="15" customWidth="1"/>
    <col min="1532" max="1532" width="11.88671875" style="15" customWidth="1"/>
    <col min="1533" max="1533" width="10.5546875" style="15" customWidth="1"/>
    <col min="1534" max="1534" width="11.44140625" style="15" customWidth="1"/>
    <col min="1535" max="1535" width="11" style="15" customWidth="1"/>
    <col min="1536" max="1543" width="14.44140625" style="15" customWidth="1"/>
    <col min="1544" max="1785" width="9.109375" style="15"/>
    <col min="1786" max="1786" width="10.88671875" style="15" customWidth="1"/>
    <col min="1787" max="1787" width="11.109375" style="15" customWidth="1"/>
    <col min="1788" max="1788" width="11.88671875" style="15" customWidth="1"/>
    <col min="1789" max="1789" width="10.5546875" style="15" customWidth="1"/>
    <col min="1790" max="1790" width="11.44140625" style="15" customWidth="1"/>
    <col min="1791" max="1791" width="11" style="15" customWidth="1"/>
    <col min="1792" max="1799" width="14.44140625" style="15" customWidth="1"/>
    <col min="1800" max="2041" width="9.109375" style="15"/>
    <col min="2042" max="2042" width="10.88671875" style="15" customWidth="1"/>
    <col min="2043" max="2043" width="11.109375" style="15" customWidth="1"/>
    <col min="2044" max="2044" width="11.88671875" style="15" customWidth="1"/>
    <col min="2045" max="2045" width="10.5546875" style="15" customWidth="1"/>
    <col min="2046" max="2046" width="11.44140625" style="15" customWidth="1"/>
    <col min="2047" max="2047" width="11" style="15" customWidth="1"/>
    <col min="2048" max="2055" width="14.44140625" style="15" customWidth="1"/>
    <col min="2056" max="2297" width="9.109375" style="15"/>
    <col min="2298" max="2298" width="10.88671875" style="15" customWidth="1"/>
    <col min="2299" max="2299" width="11.109375" style="15" customWidth="1"/>
    <col min="2300" max="2300" width="11.88671875" style="15" customWidth="1"/>
    <col min="2301" max="2301" width="10.5546875" style="15" customWidth="1"/>
    <col min="2302" max="2302" width="11.44140625" style="15" customWidth="1"/>
    <col min="2303" max="2303" width="11" style="15" customWidth="1"/>
    <col min="2304" max="2311" width="14.44140625" style="15" customWidth="1"/>
    <col min="2312" max="2553" width="9.109375" style="15"/>
    <col min="2554" max="2554" width="10.88671875" style="15" customWidth="1"/>
    <col min="2555" max="2555" width="11.109375" style="15" customWidth="1"/>
    <col min="2556" max="2556" width="11.88671875" style="15" customWidth="1"/>
    <col min="2557" max="2557" width="10.5546875" style="15" customWidth="1"/>
    <col min="2558" max="2558" width="11.44140625" style="15" customWidth="1"/>
    <col min="2559" max="2559" width="11" style="15" customWidth="1"/>
    <col min="2560" max="2567" width="14.44140625" style="15" customWidth="1"/>
    <col min="2568" max="2809" width="9.109375" style="15"/>
    <col min="2810" max="2810" width="10.88671875" style="15" customWidth="1"/>
    <col min="2811" max="2811" width="11.109375" style="15" customWidth="1"/>
    <col min="2812" max="2812" width="11.88671875" style="15" customWidth="1"/>
    <col min="2813" max="2813" width="10.5546875" style="15" customWidth="1"/>
    <col min="2814" max="2814" width="11.44140625" style="15" customWidth="1"/>
    <col min="2815" max="2815" width="11" style="15" customWidth="1"/>
    <col min="2816" max="2823" width="14.44140625" style="15" customWidth="1"/>
    <col min="2824" max="3065" width="9.109375" style="15"/>
    <col min="3066" max="3066" width="10.88671875" style="15" customWidth="1"/>
    <col min="3067" max="3067" width="11.109375" style="15" customWidth="1"/>
    <col min="3068" max="3068" width="11.88671875" style="15" customWidth="1"/>
    <col min="3069" max="3069" width="10.5546875" style="15" customWidth="1"/>
    <col min="3070" max="3070" width="11.44140625" style="15" customWidth="1"/>
    <col min="3071" max="3071" width="11" style="15" customWidth="1"/>
    <col min="3072" max="3079" width="14.44140625" style="15" customWidth="1"/>
    <col min="3080" max="3321" width="9.109375" style="15"/>
    <col min="3322" max="3322" width="10.88671875" style="15" customWidth="1"/>
    <col min="3323" max="3323" width="11.109375" style="15" customWidth="1"/>
    <col min="3324" max="3324" width="11.88671875" style="15" customWidth="1"/>
    <col min="3325" max="3325" width="10.5546875" style="15" customWidth="1"/>
    <col min="3326" max="3326" width="11.44140625" style="15" customWidth="1"/>
    <col min="3327" max="3327" width="11" style="15" customWidth="1"/>
    <col min="3328" max="3335" width="14.44140625" style="15" customWidth="1"/>
    <col min="3336" max="3577" width="9.109375" style="15"/>
    <col min="3578" max="3578" width="10.88671875" style="15" customWidth="1"/>
    <col min="3579" max="3579" width="11.109375" style="15" customWidth="1"/>
    <col min="3580" max="3580" width="11.88671875" style="15" customWidth="1"/>
    <col min="3581" max="3581" width="10.5546875" style="15" customWidth="1"/>
    <col min="3582" max="3582" width="11.44140625" style="15" customWidth="1"/>
    <col min="3583" max="3583" width="11" style="15" customWidth="1"/>
    <col min="3584" max="3591" width="14.44140625" style="15" customWidth="1"/>
    <col min="3592" max="3833" width="9.109375" style="15"/>
    <col min="3834" max="3834" width="10.88671875" style="15" customWidth="1"/>
    <col min="3835" max="3835" width="11.109375" style="15" customWidth="1"/>
    <col min="3836" max="3836" width="11.88671875" style="15" customWidth="1"/>
    <col min="3837" max="3837" width="10.5546875" style="15" customWidth="1"/>
    <col min="3838" max="3838" width="11.44140625" style="15" customWidth="1"/>
    <col min="3839" max="3839" width="11" style="15" customWidth="1"/>
    <col min="3840" max="3847" width="14.44140625" style="15" customWidth="1"/>
    <col min="3848" max="4089" width="9.109375" style="15"/>
    <col min="4090" max="4090" width="10.88671875" style="15" customWidth="1"/>
    <col min="4091" max="4091" width="11.109375" style="15" customWidth="1"/>
    <col min="4092" max="4092" width="11.88671875" style="15" customWidth="1"/>
    <col min="4093" max="4093" width="10.5546875" style="15" customWidth="1"/>
    <col min="4094" max="4094" width="11.44140625" style="15" customWidth="1"/>
    <col min="4095" max="4095" width="11" style="15" customWidth="1"/>
    <col min="4096" max="4103" width="14.44140625" style="15" customWidth="1"/>
    <col min="4104" max="4345" width="9.109375" style="15"/>
    <col min="4346" max="4346" width="10.88671875" style="15" customWidth="1"/>
    <col min="4347" max="4347" width="11.109375" style="15" customWidth="1"/>
    <col min="4348" max="4348" width="11.88671875" style="15" customWidth="1"/>
    <col min="4349" max="4349" width="10.5546875" style="15" customWidth="1"/>
    <col min="4350" max="4350" width="11.44140625" style="15" customWidth="1"/>
    <col min="4351" max="4351" width="11" style="15" customWidth="1"/>
    <col min="4352" max="4359" width="14.44140625" style="15" customWidth="1"/>
    <col min="4360" max="4601" width="9.109375" style="15"/>
    <col min="4602" max="4602" width="10.88671875" style="15" customWidth="1"/>
    <col min="4603" max="4603" width="11.109375" style="15" customWidth="1"/>
    <col min="4604" max="4604" width="11.88671875" style="15" customWidth="1"/>
    <col min="4605" max="4605" width="10.5546875" style="15" customWidth="1"/>
    <col min="4606" max="4606" width="11.44140625" style="15" customWidth="1"/>
    <col min="4607" max="4607" width="11" style="15" customWidth="1"/>
    <col min="4608" max="4615" width="14.44140625" style="15" customWidth="1"/>
    <col min="4616" max="4857" width="9.109375" style="15"/>
    <col min="4858" max="4858" width="10.88671875" style="15" customWidth="1"/>
    <col min="4859" max="4859" width="11.109375" style="15" customWidth="1"/>
    <col min="4860" max="4860" width="11.88671875" style="15" customWidth="1"/>
    <col min="4861" max="4861" width="10.5546875" style="15" customWidth="1"/>
    <col min="4862" max="4862" width="11.44140625" style="15" customWidth="1"/>
    <col min="4863" max="4863" width="11" style="15" customWidth="1"/>
    <col min="4864" max="4871" width="14.44140625" style="15" customWidth="1"/>
    <col min="4872" max="5113" width="9.109375" style="15"/>
    <col min="5114" max="5114" width="10.88671875" style="15" customWidth="1"/>
    <col min="5115" max="5115" width="11.109375" style="15" customWidth="1"/>
    <col min="5116" max="5116" width="11.88671875" style="15" customWidth="1"/>
    <col min="5117" max="5117" width="10.5546875" style="15" customWidth="1"/>
    <col min="5118" max="5118" width="11.44140625" style="15" customWidth="1"/>
    <col min="5119" max="5119" width="11" style="15" customWidth="1"/>
    <col min="5120" max="5127" width="14.44140625" style="15" customWidth="1"/>
    <col min="5128" max="5369" width="9.109375" style="15"/>
    <col min="5370" max="5370" width="10.88671875" style="15" customWidth="1"/>
    <col min="5371" max="5371" width="11.109375" style="15" customWidth="1"/>
    <col min="5372" max="5372" width="11.88671875" style="15" customWidth="1"/>
    <col min="5373" max="5373" width="10.5546875" style="15" customWidth="1"/>
    <col min="5374" max="5374" width="11.44140625" style="15" customWidth="1"/>
    <col min="5375" max="5375" width="11" style="15" customWidth="1"/>
    <col min="5376" max="5383" width="14.44140625" style="15" customWidth="1"/>
    <col min="5384" max="5625" width="9.109375" style="15"/>
    <col min="5626" max="5626" width="10.88671875" style="15" customWidth="1"/>
    <col min="5627" max="5627" width="11.109375" style="15" customWidth="1"/>
    <col min="5628" max="5628" width="11.88671875" style="15" customWidth="1"/>
    <col min="5629" max="5629" width="10.5546875" style="15" customWidth="1"/>
    <col min="5630" max="5630" width="11.44140625" style="15" customWidth="1"/>
    <col min="5631" max="5631" width="11" style="15" customWidth="1"/>
    <col min="5632" max="5639" width="14.44140625" style="15" customWidth="1"/>
    <col min="5640" max="5881" width="9.109375" style="15"/>
    <col min="5882" max="5882" width="10.88671875" style="15" customWidth="1"/>
    <col min="5883" max="5883" width="11.109375" style="15" customWidth="1"/>
    <col min="5884" max="5884" width="11.88671875" style="15" customWidth="1"/>
    <col min="5885" max="5885" width="10.5546875" style="15" customWidth="1"/>
    <col min="5886" max="5886" width="11.44140625" style="15" customWidth="1"/>
    <col min="5887" max="5887" width="11" style="15" customWidth="1"/>
    <col min="5888" max="5895" width="14.44140625" style="15" customWidth="1"/>
    <col min="5896" max="6137" width="9.109375" style="15"/>
    <col min="6138" max="6138" width="10.88671875" style="15" customWidth="1"/>
    <col min="6139" max="6139" width="11.109375" style="15" customWidth="1"/>
    <col min="6140" max="6140" width="11.88671875" style="15" customWidth="1"/>
    <col min="6141" max="6141" width="10.5546875" style="15" customWidth="1"/>
    <col min="6142" max="6142" width="11.44140625" style="15" customWidth="1"/>
    <col min="6143" max="6143" width="11" style="15" customWidth="1"/>
    <col min="6144" max="6151" width="14.44140625" style="15" customWidth="1"/>
    <col min="6152" max="6393" width="9.109375" style="15"/>
    <col min="6394" max="6394" width="10.88671875" style="15" customWidth="1"/>
    <col min="6395" max="6395" width="11.109375" style="15" customWidth="1"/>
    <col min="6396" max="6396" width="11.88671875" style="15" customWidth="1"/>
    <col min="6397" max="6397" width="10.5546875" style="15" customWidth="1"/>
    <col min="6398" max="6398" width="11.44140625" style="15" customWidth="1"/>
    <col min="6399" max="6399" width="11" style="15" customWidth="1"/>
    <col min="6400" max="6407" width="14.44140625" style="15" customWidth="1"/>
    <col min="6408" max="6649" width="9.109375" style="15"/>
    <col min="6650" max="6650" width="10.88671875" style="15" customWidth="1"/>
    <col min="6651" max="6651" width="11.109375" style="15" customWidth="1"/>
    <col min="6652" max="6652" width="11.88671875" style="15" customWidth="1"/>
    <col min="6653" max="6653" width="10.5546875" style="15" customWidth="1"/>
    <col min="6654" max="6654" width="11.44140625" style="15" customWidth="1"/>
    <col min="6655" max="6655" width="11" style="15" customWidth="1"/>
    <col min="6656" max="6663" width="14.44140625" style="15" customWidth="1"/>
    <col min="6664" max="6905" width="9.109375" style="15"/>
    <col min="6906" max="6906" width="10.88671875" style="15" customWidth="1"/>
    <col min="6907" max="6907" width="11.109375" style="15" customWidth="1"/>
    <col min="6908" max="6908" width="11.88671875" style="15" customWidth="1"/>
    <col min="6909" max="6909" width="10.5546875" style="15" customWidth="1"/>
    <col min="6910" max="6910" width="11.44140625" style="15" customWidth="1"/>
    <col min="6911" max="6911" width="11" style="15" customWidth="1"/>
    <col min="6912" max="6919" width="14.44140625" style="15" customWidth="1"/>
    <col min="6920" max="7161" width="9.109375" style="15"/>
    <col min="7162" max="7162" width="10.88671875" style="15" customWidth="1"/>
    <col min="7163" max="7163" width="11.109375" style="15" customWidth="1"/>
    <col min="7164" max="7164" width="11.88671875" style="15" customWidth="1"/>
    <col min="7165" max="7165" width="10.5546875" style="15" customWidth="1"/>
    <col min="7166" max="7166" width="11.44140625" style="15" customWidth="1"/>
    <col min="7167" max="7167" width="11" style="15" customWidth="1"/>
    <col min="7168" max="7175" width="14.44140625" style="15" customWidth="1"/>
    <col min="7176" max="7417" width="9.109375" style="15"/>
    <col min="7418" max="7418" width="10.88671875" style="15" customWidth="1"/>
    <col min="7419" max="7419" width="11.109375" style="15" customWidth="1"/>
    <col min="7420" max="7420" width="11.88671875" style="15" customWidth="1"/>
    <col min="7421" max="7421" width="10.5546875" style="15" customWidth="1"/>
    <col min="7422" max="7422" width="11.44140625" style="15" customWidth="1"/>
    <col min="7423" max="7423" width="11" style="15" customWidth="1"/>
    <col min="7424" max="7431" width="14.44140625" style="15" customWidth="1"/>
    <col min="7432" max="7673" width="9.109375" style="15"/>
    <col min="7674" max="7674" width="10.88671875" style="15" customWidth="1"/>
    <col min="7675" max="7675" width="11.109375" style="15" customWidth="1"/>
    <col min="7676" max="7676" width="11.88671875" style="15" customWidth="1"/>
    <col min="7677" max="7677" width="10.5546875" style="15" customWidth="1"/>
    <col min="7678" max="7678" width="11.44140625" style="15" customWidth="1"/>
    <col min="7679" max="7679" width="11" style="15" customWidth="1"/>
    <col min="7680" max="7687" width="14.44140625" style="15" customWidth="1"/>
    <col min="7688" max="7929" width="9.109375" style="15"/>
    <col min="7930" max="7930" width="10.88671875" style="15" customWidth="1"/>
    <col min="7931" max="7931" width="11.109375" style="15" customWidth="1"/>
    <col min="7932" max="7932" width="11.88671875" style="15" customWidth="1"/>
    <col min="7933" max="7933" width="10.5546875" style="15" customWidth="1"/>
    <col min="7934" max="7934" width="11.44140625" style="15" customWidth="1"/>
    <col min="7935" max="7935" width="11" style="15" customWidth="1"/>
    <col min="7936" max="7943" width="14.44140625" style="15" customWidth="1"/>
    <col min="7944" max="8185" width="9.109375" style="15"/>
    <col min="8186" max="8186" width="10.88671875" style="15" customWidth="1"/>
    <col min="8187" max="8187" width="11.109375" style="15" customWidth="1"/>
    <col min="8188" max="8188" width="11.88671875" style="15" customWidth="1"/>
    <col min="8189" max="8189" width="10.5546875" style="15" customWidth="1"/>
    <col min="8190" max="8190" width="11.44140625" style="15" customWidth="1"/>
    <col min="8191" max="8191" width="11" style="15" customWidth="1"/>
    <col min="8192" max="8199" width="14.44140625" style="15" customWidth="1"/>
    <col min="8200" max="8441" width="9.109375" style="15"/>
    <col min="8442" max="8442" width="10.88671875" style="15" customWidth="1"/>
    <col min="8443" max="8443" width="11.109375" style="15" customWidth="1"/>
    <col min="8444" max="8444" width="11.88671875" style="15" customWidth="1"/>
    <col min="8445" max="8445" width="10.5546875" style="15" customWidth="1"/>
    <col min="8446" max="8446" width="11.44140625" style="15" customWidth="1"/>
    <col min="8447" max="8447" width="11" style="15" customWidth="1"/>
    <col min="8448" max="8455" width="14.44140625" style="15" customWidth="1"/>
    <col min="8456" max="8697" width="9.109375" style="15"/>
    <col min="8698" max="8698" width="10.88671875" style="15" customWidth="1"/>
    <col min="8699" max="8699" width="11.109375" style="15" customWidth="1"/>
    <col min="8700" max="8700" width="11.88671875" style="15" customWidth="1"/>
    <col min="8701" max="8701" width="10.5546875" style="15" customWidth="1"/>
    <col min="8702" max="8702" width="11.44140625" style="15" customWidth="1"/>
    <col min="8703" max="8703" width="11" style="15" customWidth="1"/>
    <col min="8704" max="8711" width="14.44140625" style="15" customWidth="1"/>
    <col min="8712" max="8953" width="9.109375" style="15"/>
    <col min="8954" max="8954" width="10.88671875" style="15" customWidth="1"/>
    <col min="8955" max="8955" width="11.109375" style="15" customWidth="1"/>
    <col min="8956" max="8956" width="11.88671875" style="15" customWidth="1"/>
    <col min="8957" max="8957" width="10.5546875" style="15" customWidth="1"/>
    <col min="8958" max="8958" width="11.44140625" style="15" customWidth="1"/>
    <col min="8959" max="8959" width="11" style="15" customWidth="1"/>
    <col min="8960" max="8967" width="14.44140625" style="15" customWidth="1"/>
    <col min="8968" max="9209" width="9.109375" style="15"/>
    <col min="9210" max="9210" width="10.88671875" style="15" customWidth="1"/>
    <col min="9211" max="9211" width="11.109375" style="15" customWidth="1"/>
    <col min="9212" max="9212" width="11.88671875" style="15" customWidth="1"/>
    <col min="9213" max="9213" width="10.5546875" style="15" customWidth="1"/>
    <col min="9214" max="9214" width="11.44140625" style="15" customWidth="1"/>
    <col min="9215" max="9215" width="11" style="15" customWidth="1"/>
    <col min="9216" max="9223" width="14.44140625" style="15" customWidth="1"/>
    <col min="9224" max="9465" width="9.109375" style="15"/>
    <col min="9466" max="9466" width="10.88671875" style="15" customWidth="1"/>
    <col min="9467" max="9467" width="11.109375" style="15" customWidth="1"/>
    <col min="9468" max="9468" width="11.88671875" style="15" customWidth="1"/>
    <col min="9469" max="9469" width="10.5546875" style="15" customWidth="1"/>
    <col min="9470" max="9470" width="11.44140625" style="15" customWidth="1"/>
    <col min="9471" max="9471" width="11" style="15" customWidth="1"/>
    <col min="9472" max="9479" width="14.44140625" style="15" customWidth="1"/>
    <col min="9480" max="9721" width="9.109375" style="15"/>
    <col min="9722" max="9722" width="10.88671875" style="15" customWidth="1"/>
    <col min="9723" max="9723" width="11.109375" style="15" customWidth="1"/>
    <col min="9724" max="9724" width="11.88671875" style="15" customWidth="1"/>
    <col min="9725" max="9725" width="10.5546875" style="15" customWidth="1"/>
    <col min="9726" max="9726" width="11.44140625" style="15" customWidth="1"/>
    <col min="9727" max="9727" width="11" style="15" customWidth="1"/>
    <col min="9728" max="9735" width="14.44140625" style="15" customWidth="1"/>
    <col min="9736" max="9977" width="9.109375" style="15"/>
    <col min="9978" max="9978" width="10.88671875" style="15" customWidth="1"/>
    <col min="9979" max="9979" width="11.109375" style="15" customWidth="1"/>
    <col min="9980" max="9980" width="11.88671875" style="15" customWidth="1"/>
    <col min="9981" max="9981" width="10.5546875" style="15" customWidth="1"/>
    <col min="9982" max="9982" width="11.44140625" style="15" customWidth="1"/>
    <col min="9983" max="9983" width="11" style="15" customWidth="1"/>
    <col min="9984" max="9991" width="14.44140625" style="15" customWidth="1"/>
    <col min="9992" max="10233" width="9.109375" style="15"/>
    <col min="10234" max="10234" width="10.88671875" style="15" customWidth="1"/>
    <col min="10235" max="10235" width="11.109375" style="15" customWidth="1"/>
    <col min="10236" max="10236" width="11.88671875" style="15" customWidth="1"/>
    <col min="10237" max="10237" width="10.5546875" style="15" customWidth="1"/>
    <col min="10238" max="10238" width="11.44140625" style="15" customWidth="1"/>
    <col min="10239" max="10239" width="11" style="15" customWidth="1"/>
    <col min="10240" max="10247" width="14.44140625" style="15" customWidth="1"/>
    <col min="10248" max="10489" width="9.109375" style="15"/>
    <col min="10490" max="10490" width="10.88671875" style="15" customWidth="1"/>
    <col min="10491" max="10491" width="11.109375" style="15" customWidth="1"/>
    <col min="10492" max="10492" width="11.88671875" style="15" customWidth="1"/>
    <col min="10493" max="10493" width="10.5546875" style="15" customWidth="1"/>
    <col min="10494" max="10494" width="11.44140625" style="15" customWidth="1"/>
    <col min="10495" max="10495" width="11" style="15" customWidth="1"/>
    <col min="10496" max="10503" width="14.44140625" style="15" customWidth="1"/>
    <col min="10504" max="10745" width="9.109375" style="15"/>
    <col min="10746" max="10746" width="10.88671875" style="15" customWidth="1"/>
    <col min="10747" max="10747" width="11.109375" style="15" customWidth="1"/>
    <col min="10748" max="10748" width="11.88671875" style="15" customWidth="1"/>
    <col min="10749" max="10749" width="10.5546875" style="15" customWidth="1"/>
    <col min="10750" max="10750" width="11.44140625" style="15" customWidth="1"/>
    <col min="10751" max="10751" width="11" style="15" customWidth="1"/>
    <col min="10752" max="10759" width="14.44140625" style="15" customWidth="1"/>
    <col min="10760" max="11001" width="9.109375" style="15"/>
    <col min="11002" max="11002" width="10.88671875" style="15" customWidth="1"/>
    <col min="11003" max="11003" width="11.109375" style="15" customWidth="1"/>
    <col min="11004" max="11004" width="11.88671875" style="15" customWidth="1"/>
    <col min="11005" max="11005" width="10.5546875" style="15" customWidth="1"/>
    <col min="11006" max="11006" width="11.44140625" style="15" customWidth="1"/>
    <col min="11007" max="11007" width="11" style="15" customWidth="1"/>
    <col min="11008" max="11015" width="14.44140625" style="15" customWidth="1"/>
    <col min="11016" max="11257" width="9.109375" style="15"/>
    <col min="11258" max="11258" width="10.88671875" style="15" customWidth="1"/>
    <col min="11259" max="11259" width="11.109375" style="15" customWidth="1"/>
    <col min="11260" max="11260" width="11.88671875" style="15" customWidth="1"/>
    <col min="11261" max="11261" width="10.5546875" style="15" customWidth="1"/>
    <col min="11262" max="11262" width="11.44140625" style="15" customWidth="1"/>
    <col min="11263" max="11263" width="11" style="15" customWidth="1"/>
    <col min="11264" max="11271" width="14.44140625" style="15" customWidth="1"/>
    <col min="11272" max="11513" width="9.109375" style="15"/>
    <col min="11514" max="11514" width="10.88671875" style="15" customWidth="1"/>
    <col min="11515" max="11515" width="11.109375" style="15" customWidth="1"/>
    <col min="11516" max="11516" width="11.88671875" style="15" customWidth="1"/>
    <col min="11517" max="11517" width="10.5546875" style="15" customWidth="1"/>
    <col min="11518" max="11518" width="11.44140625" style="15" customWidth="1"/>
    <col min="11519" max="11519" width="11" style="15" customWidth="1"/>
    <col min="11520" max="11527" width="14.44140625" style="15" customWidth="1"/>
    <col min="11528" max="11769" width="9.109375" style="15"/>
    <col min="11770" max="11770" width="10.88671875" style="15" customWidth="1"/>
    <col min="11771" max="11771" width="11.109375" style="15" customWidth="1"/>
    <col min="11772" max="11772" width="11.88671875" style="15" customWidth="1"/>
    <col min="11773" max="11773" width="10.5546875" style="15" customWidth="1"/>
    <col min="11774" max="11774" width="11.44140625" style="15" customWidth="1"/>
    <col min="11775" max="11775" width="11" style="15" customWidth="1"/>
    <col min="11776" max="11783" width="14.44140625" style="15" customWidth="1"/>
    <col min="11784" max="12025" width="9.109375" style="15"/>
    <col min="12026" max="12026" width="10.88671875" style="15" customWidth="1"/>
    <col min="12027" max="12027" width="11.109375" style="15" customWidth="1"/>
    <col min="12028" max="12028" width="11.88671875" style="15" customWidth="1"/>
    <col min="12029" max="12029" width="10.5546875" style="15" customWidth="1"/>
    <col min="12030" max="12030" width="11.44140625" style="15" customWidth="1"/>
    <col min="12031" max="12031" width="11" style="15" customWidth="1"/>
    <col min="12032" max="12039" width="14.44140625" style="15" customWidth="1"/>
    <col min="12040" max="12281" width="9.109375" style="15"/>
    <col min="12282" max="12282" width="10.88671875" style="15" customWidth="1"/>
    <col min="12283" max="12283" width="11.109375" style="15" customWidth="1"/>
    <col min="12284" max="12284" width="11.88671875" style="15" customWidth="1"/>
    <col min="12285" max="12285" width="10.5546875" style="15" customWidth="1"/>
    <col min="12286" max="12286" width="11.44140625" style="15" customWidth="1"/>
    <col min="12287" max="12287" width="11" style="15" customWidth="1"/>
    <col min="12288" max="12295" width="14.44140625" style="15" customWidth="1"/>
    <col min="12296" max="12537" width="9.109375" style="15"/>
    <col min="12538" max="12538" width="10.88671875" style="15" customWidth="1"/>
    <col min="12539" max="12539" width="11.109375" style="15" customWidth="1"/>
    <col min="12540" max="12540" width="11.88671875" style="15" customWidth="1"/>
    <col min="12541" max="12541" width="10.5546875" style="15" customWidth="1"/>
    <col min="12542" max="12542" width="11.44140625" style="15" customWidth="1"/>
    <col min="12543" max="12543" width="11" style="15" customWidth="1"/>
    <col min="12544" max="12551" width="14.44140625" style="15" customWidth="1"/>
    <col min="12552" max="12793" width="9.109375" style="15"/>
    <col min="12794" max="12794" width="10.88671875" style="15" customWidth="1"/>
    <col min="12795" max="12795" width="11.109375" style="15" customWidth="1"/>
    <col min="12796" max="12796" width="11.88671875" style="15" customWidth="1"/>
    <col min="12797" max="12797" width="10.5546875" style="15" customWidth="1"/>
    <col min="12798" max="12798" width="11.44140625" style="15" customWidth="1"/>
    <col min="12799" max="12799" width="11" style="15" customWidth="1"/>
    <col min="12800" max="12807" width="14.44140625" style="15" customWidth="1"/>
    <col min="12808" max="13049" width="9.109375" style="15"/>
    <col min="13050" max="13050" width="10.88671875" style="15" customWidth="1"/>
    <col min="13051" max="13051" width="11.109375" style="15" customWidth="1"/>
    <col min="13052" max="13052" width="11.88671875" style="15" customWidth="1"/>
    <col min="13053" max="13053" width="10.5546875" style="15" customWidth="1"/>
    <col min="13054" max="13054" width="11.44140625" style="15" customWidth="1"/>
    <col min="13055" max="13055" width="11" style="15" customWidth="1"/>
    <col min="13056" max="13063" width="14.44140625" style="15" customWidth="1"/>
    <col min="13064" max="13305" width="9.109375" style="15"/>
    <col min="13306" max="13306" width="10.88671875" style="15" customWidth="1"/>
    <col min="13307" max="13307" width="11.109375" style="15" customWidth="1"/>
    <col min="13308" max="13308" width="11.88671875" style="15" customWidth="1"/>
    <col min="13309" max="13309" width="10.5546875" style="15" customWidth="1"/>
    <col min="13310" max="13310" width="11.44140625" style="15" customWidth="1"/>
    <col min="13311" max="13311" width="11" style="15" customWidth="1"/>
    <col min="13312" max="13319" width="14.44140625" style="15" customWidth="1"/>
    <col min="13320" max="13561" width="9.109375" style="15"/>
    <col min="13562" max="13562" width="10.88671875" style="15" customWidth="1"/>
    <col min="13563" max="13563" width="11.109375" style="15" customWidth="1"/>
    <col min="13564" max="13564" width="11.88671875" style="15" customWidth="1"/>
    <col min="13565" max="13565" width="10.5546875" style="15" customWidth="1"/>
    <col min="13566" max="13566" width="11.44140625" style="15" customWidth="1"/>
    <col min="13567" max="13567" width="11" style="15" customWidth="1"/>
    <col min="13568" max="13575" width="14.44140625" style="15" customWidth="1"/>
    <col min="13576" max="13817" width="9.109375" style="15"/>
    <col min="13818" max="13818" width="10.88671875" style="15" customWidth="1"/>
    <col min="13819" max="13819" width="11.109375" style="15" customWidth="1"/>
    <col min="13820" max="13820" width="11.88671875" style="15" customWidth="1"/>
    <col min="13821" max="13821" width="10.5546875" style="15" customWidth="1"/>
    <col min="13822" max="13822" width="11.44140625" style="15" customWidth="1"/>
    <col min="13823" max="13823" width="11" style="15" customWidth="1"/>
    <col min="13824" max="13831" width="14.44140625" style="15" customWidth="1"/>
    <col min="13832" max="14073" width="9.109375" style="15"/>
    <col min="14074" max="14074" width="10.88671875" style="15" customWidth="1"/>
    <col min="14075" max="14075" width="11.109375" style="15" customWidth="1"/>
    <col min="14076" max="14076" width="11.88671875" style="15" customWidth="1"/>
    <col min="14077" max="14077" width="10.5546875" style="15" customWidth="1"/>
    <col min="14078" max="14078" width="11.44140625" style="15" customWidth="1"/>
    <col min="14079" max="14079" width="11" style="15" customWidth="1"/>
    <col min="14080" max="14087" width="14.44140625" style="15" customWidth="1"/>
    <col min="14088" max="14329" width="9.109375" style="15"/>
    <col min="14330" max="14330" width="10.88671875" style="15" customWidth="1"/>
    <col min="14331" max="14331" width="11.109375" style="15" customWidth="1"/>
    <col min="14332" max="14332" width="11.88671875" style="15" customWidth="1"/>
    <col min="14333" max="14333" width="10.5546875" style="15" customWidth="1"/>
    <col min="14334" max="14334" width="11.44140625" style="15" customWidth="1"/>
    <col min="14335" max="14335" width="11" style="15" customWidth="1"/>
    <col min="14336" max="14343" width="14.44140625" style="15" customWidth="1"/>
    <col min="14344" max="14585" width="9.109375" style="15"/>
    <col min="14586" max="14586" width="10.88671875" style="15" customWidth="1"/>
    <col min="14587" max="14587" width="11.109375" style="15" customWidth="1"/>
    <col min="14588" max="14588" width="11.88671875" style="15" customWidth="1"/>
    <col min="14589" max="14589" width="10.5546875" style="15" customWidth="1"/>
    <col min="14590" max="14590" width="11.44140625" style="15" customWidth="1"/>
    <col min="14591" max="14591" width="11" style="15" customWidth="1"/>
    <col min="14592" max="14599" width="14.44140625" style="15" customWidth="1"/>
    <col min="14600" max="14841" width="9.109375" style="15"/>
    <col min="14842" max="14842" width="10.88671875" style="15" customWidth="1"/>
    <col min="14843" max="14843" width="11.109375" style="15" customWidth="1"/>
    <col min="14844" max="14844" width="11.88671875" style="15" customWidth="1"/>
    <col min="14845" max="14845" width="10.5546875" style="15" customWidth="1"/>
    <col min="14846" max="14846" width="11.44140625" style="15" customWidth="1"/>
    <col min="14847" max="14847" width="11" style="15" customWidth="1"/>
    <col min="14848" max="14855" width="14.44140625" style="15" customWidth="1"/>
    <col min="14856" max="15097" width="9.109375" style="15"/>
    <col min="15098" max="15098" width="10.88671875" style="15" customWidth="1"/>
    <col min="15099" max="15099" width="11.109375" style="15" customWidth="1"/>
    <col min="15100" max="15100" width="11.88671875" style="15" customWidth="1"/>
    <col min="15101" max="15101" width="10.5546875" style="15" customWidth="1"/>
    <col min="15102" max="15102" width="11.44140625" style="15" customWidth="1"/>
    <col min="15103" max="15103" width="11" style="15" customWidth="1"/>
    <col min="15104" max="15111" width="14.44140625" style="15" customWidth="1"/>
    <col min="15112" max="15353" width="9.109375" style="15"/>
    <col min="15354" max="15354" width="10.88671875" style="15" customWidth="1"/>
    <col min="15355" max="15355" width="11.109375" style="15" customWidth="1"/>
    <col min="15356" max="15356" width="11.88671875" style="15" customWidth="1"/>
    <col min="15357" max="15357" width="10.5546875" style="15" customWidth="1"/>
    <col min="15358" max="15358" width="11.44140625" style="15" customWidth="1"/>
    <col min="15359" max="15359" width="11" style="15" customWidth="1"/>
    <col min="15360" max="15367" width="14.44140625" style="15" customWidth="1"/>
    <col min="15368" max="15609" width="9.109375" style="15"/>
    <col min="15610" max="15610" width="10.88671875" style="15" customWidth="1"/>
    <col min="15611" max="15611" width="11.109375" style="15" customWidth="1"/>
    <col min="15612" max="15612" width="11.88671875" style="15" customWidth="1"/>
    <col min="15613" max="15613" width="10.5546875" style="15" customWidth="1"/>
    <col min="15614" max="15614" width="11.44140625" style="15" customWidth="1"/>
    <col min="15615" max="15615" width="11" style="15" customWidth="1"/>
    <col min="15616" max="15623" width="14.44140625" style="15" customWidth="1"/>
    <col min="15624" max="15865" width="9.109375" style="15"/>
    <col min="15866" max="15866" width="10.88671875" style="15" customWidth="1"/>
    <col min="15867" max="15867" width="11.109375" style="15" customWidth="1"/>
    <col min="15868" max="15868" width="11.88671875" style="15" customWidth="1"/>
    <col min="15869" max="15869" width="10.5546875" style="15" customWidth="1"/>
    <col min="15870" max="15870" width="11.44140625" style="15" customWidth="1"/>
    <col min="15871" max="15871" width="11" style="15" customWidth="1"/>
    <col min="15872" max="15879" width="14.44140625" style="15" customWidth="1"/>
    <col min="15880" max="16121" width="9.109375" style="15"/>
    <col min="16122" max="16122" width="10.88671875" style="15" customWidth="1"/>
    <col min="16123" max="16123" width="11.109375" style="15" customWidth="1"/>
    <col min="16124" max="16124" width="11.88671875" style="15" customWidth="1"/>
    <col min="16125" max="16125" width="10.5546875" style="15" customWidth="1"/>
    <col min="16126" max="16126" width="11.44140625" style="15" customWidth="1"/>
    <col min="16127" max="16127" width="11" style="15" customWidth="1"/>
    <col min="16128" max="16135" width="14.44140625" style="15" customWidth="1"/>
    <col min="16136" max="16384" width="9.109375" style="15"/>
  </cols>
  <sheetData>
    <row r="1" spans="1:74" s="17" customFormat="1" ht="40.5" customHeight="1" x14ac:dyDescent="0.3">
      <c r="A1" s="16"/>
      <c r="B1" s="16"/>
      <c r="C1" s="16"/>
      <c r="D1" s="16"/>
      <c r="E1" s="16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</row>
    <row r="2" spans="1:74" s="16" customFormat="1" ht="24.9" customHeight="1" x14ac:dyDescent="0.3"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</row>
    <row r="3" spans="1:74" s="16" customFormat="1" ht="24.9" customHeight="1" x14ac:dyDescent="0.3"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</row>
    <row r="4" spans="1:74" s="16" customFormat="1" ht="24.9" customHeight="1" x14ac:dyDescent="0.3"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</row>
    <row r="5" spans="1:74" s="16" customFormat="1" x14ac:dyDescent="0.3"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</row>
    <row r="6" spans="1:74" s="19" customFormat="1" ht="24" customHeight="1" x14ac:dyDescent="0.3"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</row>
    <row r="7" spans="1:74" s="21" customFormat="1" ht="21.9" customHeight="1" x14ac:dyDescent="0.3"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</row>
    <row r="8" spans="1:74" s="16" customFormat="1" ht="21.9" customHeight="1" x14ac:dyDescent="0.3"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</row>
    <row r="9" spans="1:74" s="16" customFormat="1" ht="21.9" customHeight="1" x14ac:dyDescent="0.3"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</row>
    <row r="10" spans="1:74" s="16" customFormat="1" ht="21.9" customHeight="1" x14ac:dyDescent="0.3"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</row>
    <row r="11" spans="1:74" s="16" customFormat="1" ht="21.9" customHeight="1" x14ac:dyDescent="0.3"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</row>
    <row r="12" spans="1:74" s="16" customFormat="1" ht="21.9" customHeight="1" x14ac:dyDescent="0.3"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</row>
    <row r="13" spans="1:74" s="16" customFormat="1" ht="21.9" customHeight="1" x14ac:dyDescent="0.3"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</row>
    <row r="14" spans="1:74" s="16" customFormat="1" ht="21.9" customHeight="1" x14ac:dyDescent="0.3"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</row>
    <row r="15" spans="1:74" s="16" customFormat="1" ht="21.9" customHeight="1" x14ac:dyDescent="0.3"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</row>
    <row r="16" spans="1:74" s="16" customFormat="1" ht="21.9" customHeight="1" x14ac:dyDescent="0.3"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</row>
    <row r="17" spans="1:74" s="16" customFormat="1" ht="21.9" customHeight="1" x14ac:dyDescent="0.3"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</row>
    <row r="18" spans="1:74" s="16" customFormat="1" ht="21.9" customHeight="1" x14ac:dyDescent="0.4">
      <c r="A18" s="23"/>
      <c r="C18" s="24" t="s">
        <v>26</v>
      </c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</row>
    <row r="19" spans="1:74" s="16" customFormat="1" ht="21.9" customHeight="1" thickBot="1" x14ac:dyDescent="0.45">
      <c r="A19" s="23"/>
      <c r="C19" s="24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</row>
    <row r="20" spans="1:74" s="16" customFormat="1" ht="65.25" customHeight="1" thickBot="1" x14ac:dyDescent="0.35">
      <c r="B20" s="31" t="s">
        <v>30</v>
      </c>
      <c r="C20" s="32" t="s">
        <v>18</v>
      </c>
      <c r="D20" s="33" t="s">
        <v>27</v>
      </c>
      <c r="E20" s="34" t="s">
        <v>28</v>
      </c>
      <c r="F20" s="35" t="s">
        <v>29</v>
      </c>
      <c r="G20" s="35" t="s">
        <v>35</v>
      </c>
      <c r="H20" s="36" t="s">
        <v>36</v>
      </c>
      <c r="I20" s="26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</row>
    <row r="21" spans="1:74" s="16" customFormat="1" ht="21.9" customHeight="1" x14ac:dyDescent="0.3">
      <c r="B21" s="39">
        <v>6.3E-2</v>
      </c>
      <c r="C21" s="30">
        <v>0</v>
      </c>
      <c r="D21" s="42">
        <v>0.1</v>
      </c>
      <c r="E21" s="43">
        <v>0</v>
      </c>
      <c r="F21" s="44">
        <v>0</v>
      </c>
      <c r="G21" s="44">
        <v>0</v>
      </c>
      <c r="H21" s="45">
        <v>0</v>
      </c>
      <c r="I21" s="46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</row>
    <row r="22" spans="1:74" s="16" customFormat="1" ht="21.9" customHeight="1" x14ac:dyDescent="0.3">
      <c r="B22" s="40">
        <v>0.125</v>
      </c>
      <c r="C22" s="28">
        <v>0</v>
      </c>
      <c r="D22" s="47">
        <v>0.15</v>
      </c>
      <c r="E22" s="48">
        <v>0</v>
      </c>
      <c r="F22" s="49">
        <v>0</v>
      </c>
      <c r="G22" s="49">
        <v>0</v>
      </c>
      <c r="H22" s="50">
        <v>0</v>
      </c>
      <c r="I22" s="46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</row>
    <row r="23" spans="1:74" s="16" customFormat="1" ht="21.9" customHeight="1" x14ac:dyDescent="0.3">
      <c r="B23" s="40">
        <v>0.25</v>
      </c>
      <c r="C23" s="28">
        <v>0</v>
      </c>
      <c r="D23" s="47">
        <v>0.25</v>
      </c>
      <c r="E23" s="48">
        <v>0.15</v>
      </c>
      <c r="F23" s="49">
        <v>0</v>
      </c>
      <c r="G23" s="49">
        <v>0</v>
      </c>
      <c r="H23" s="50">
        <v>0</v>
      </c>
      <c r="I23" s="46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</row>
    <row r="24" spans="1:74" s="16" customFormat="1" ht="21.9" customHeight="1" x14ac:dyDescent="0.3">
      <c r="B24" s="40">
        <v>0.5</v>
      </c>
      <c r="C24" s="28">
        <v>5.0025012506253123E-2</v>
      </c>
      <c r="D24" s="47">
        <v>1.5</v>
      </c>
      <c r="E24" s="48">
        <v>4.6500000000000004</v>
      </c>
      <c r="F24" s="49">
        <v>0</v>
      </c>
      <c r="G24" s="49">
        <v>0.1</v>
      </c>
      <c r="H24" s="50">
        <v>0.15</v>
      </c>
      <c r="I24" s="46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</row>
    <row r="25" spans="1:74" s="16" customFormat="1" ht="21.9" customHeight="1" x14ac:dyDescent="0.3">
      <c r="B25" s="40">
        <v>1</v>
      </c>
      <c r="C25" s="28">
        <v>36.57</v>
      </c>
      <c r="D25" s="47">
        <v>95.3</v>
      </c>
      <c r="E25" s="48">
        <v>87.19</v>
      </c>
      <c r="F25" s="49">
        <v>19.11</v>
      </c>
      <c r="G25" s="49">
        <v>50.33</v>
      </c>
      <c r="H25" s="50">
        <v>33.380000000000003</v>
      </c>
      <c r="I25" s="46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</row>
    <row r="26" spans="1:74" ht="21.9" customHeight="1" x14ac:dyDescent="0.3">
      <c r="A26" s="16"/>
      <c r="B26" s="40">
        <v>2</v>
      </c>
      <c r="C26" s="28">
        <v>99.9</v>
      </c>
      <c r="D26" s="47">
        <v>100</v>
      </c>
      <c r="E26" s="48">
        <v>100</v>
      </c>
      <c r="F26" s="49">
        <v>100</v>
      </c>
      <c r="G26" s="49">
        <v>100</v>
      </c>
      <c r="H26" s="50">
        <v>100</v>
      </c>
      <c r="I26" s="46"/>
    </row>
    <row r="27" spans="1:74" ht="21.9" customHeight="1" thickBot="1" x14ac:dyDescent="0.35">
      <c r="A27" s="16"/>
      <c r="B27" s="41">
        <v>4</v>
      </c>
      <c r="C27" s="29">
        <v>100</v>
      </c>
      <c r="D27" s="51">
        <v>100</v>
      </c>
      <c r="E27" s="52">
        <v>100</v>
      </c>
      <c r="F27" s="53">
        <v>100</v>
      </c>
      <c r="G27" s="53">
        <v>100</v>
      </c>
      <c r="H27" s="54">
        <v>100</v>
      </c>
      <c r="I27" s="46"/>
    </row>
    <row r="28" spans="1:74" ht="21.9" customHeight="1" x14ac:dyDescent="0.3">
      <c r="A28" s="16"/>
      <c r="B28" s="18"/>
      <c r="C28" s="18"/>
      <c r="D28" s="25"/>
      <c r="E28" s="16"/>
    </row>
    <row r="29" spans="1:74" ht="21.9" customHeight="1" x14ac:dyDescent="0.3">
      <c r="A29" s="16"/>
      <c r="B29" s="18"/>
      <c r="C29" s="18"/>
      <c r="D29" s="25"/>
      <c r="E29" s="16"/>
    </row>
    <row r="30" spans="1:74" ht="21.9" customHeight="1" x14ac:dyDescent="0.3">
      <c r="A30" s="16"/>
      <c r="B30" s="18"/>
      <c r="C30" s="18"/>
      <c r="D30" s="25"/>
      <c r="E30" s="16"/>
    </row>
    <row r="31" spans="1:74" ht="24.9" customHeight="1" x14ac:dyDescent="0.3">
      <c r="A31" s="16"/>
      <c r="B31" s="18"/>
      <c r="C31" s="18"/>
      <c r="D31" s="16"/>
      <c r="E31" s="16"/>
    </row>
    <row r="32" spans="1:74" ht="30" customHeight="1" x14ac:dyDescent="0.3">
      <c r="A32" s="16"/>
      <c r="B32" s="18"/>
      <c r="C32" s="18"/>
      <c r="D32" s="16"/>
      <c r="E32" s="16"/>
    </row>
    <row r="33" spans="1:5" ht="20.100000000000001" customHeight="1" x14ac:dyDescent="0.3">
      <c r="A33" s="16"/>
      <c r="B33" s="18"/>
      <c r="C33" s="18"/>
      <c r="D33" s="16"/>
      <c r="E33" s="16"/>
    </row>
    <row r="34" spans="1:5" ht="20.100000000000001" customHeight="1" x14ac:dyDescent="0.3">
      <c r="A34" s="16"/>
      <c r="B34" s="18"/>
      <c r="C34" s="18"/>
      <c r="D34" s="16"/>
      <c r="E34" s="16"/>
    </row>
    <row r="35" spans="1:5" ht="20.100000000000001" customHeight="1" x14ac:dyDescent="0.3">
      <c r="B35" s="27"/>
      <c r="C35" s="27"/>
    </row>
    <row r="36" spans="1:5" ht="20.100000000000001" customHeight="1" x14ac:dyDescent="0.3">
      <c r="B36" s="27"/>
      <c r="C36" s="27"/>
    </row>
    <row r="37" spans="1:5" ht="20.100000000000001" customHeight="1" x14ac:dyDescent="0.3">
      <c r="B37" s="27"/>
      <c r="C37" s="27"/>
    </row>
    <row r="38" spans="1:5" ht="20.100000000000001" customHeight="1" x14ac:dyDescent="0.3"/>
    <row r="39" spans="1:5" ht="20.100000000000001" customHeight="1" x14ac:dyDescent="0.3"/>
    <row r="40" spans="1:5" ht="20.100000000000001" customHeight="1" x14ac:dyDescent="0.3"/>
    <row r="41" spans="1:5" ht="20.100000000000001" customHeight="1" x14ac:dyDescent="0.3"/>
    <row r="42" spans="1:5" ht="20.100000000000001" customHeight="1" x14ac:dyDescent="0.3"/>
    <row r="43" spans="1:5" ht="20.100000000000001" customHeight="1" x14ac:dyDescent="0.3"/>
    <row r="44" spans="1:5" ht="20.100000000000001" customHeight="1" x14ac:dyDescent="0.3"/>
  </sheetData>
  <printOptions gridLines="1" gridLinesSet="0"/>
  <pageMargins left="1.02" right="0.73" top="1.26" bottom="0.76" header="0.4921259845" footer="0.4921259845"/>
  <pageSetup paperSize="9" orientation="portrait" horizontalDpi="180" verticalDpi="18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78F243F59377E46BD89612DC8FBCC6B" ma:contentTypeVersion="11" ma:contentTypeDescription="Vytvoří nový dokument" ma:contentTypeScope="" ma:versionID="7ce129e40428ed481e321ad6f23bd80b">
  <xsd:schema xmlns:xsd="http://www.w3.org/2001/XMLSchema" xmlns:xs="http://www.w3.org/2001/XMLSchema" xmlns:p="http://schemas.microsoft.com/office/2006/metadata/properties" xmlns:ns2="bbbef58b-0e1b-4da6-84ac-d9d66ea823a9" xmlns:ns3="4ab2d6d7-e07f-45c6-9656-09fe14d9cb4b" targetNamespace="http://schemas.microsoft.com/office/2006/metadata/properties" ma:root="true" ma:fieldsID="4e0150728330f8408f461a80d8dcab85" ns2:_="" ns3:_="">
    <xsd:import namespace="bbbef58b-0e1b-4da6-84ac-d9d66ea823a9"/>
    <xsd:import namespace="4ab2d6d7-e07f-45c6-9656-09fe14d9cb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bef58b-0e1b-4da6-84ac-d9d66ea823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ternalName="MediaServiceLocatio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42107113-769a-4d15-b935-6d8bd9557b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b2d6d7-e07f-45c6-9656-09fe14d9cb4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7080912f-4bc8-432c-b3b9-5b2ce8da3537}" ma:internalName="TaxCatchAll" ma:showField="CatchAllData" ma:web="4ab2d6d7-e07f-45c6-9656-09fe14d9cb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bbef58b-0e1b-4da6-84ac-d9d66ea823a9">
      <Terms xmlns="http://schemas.microsoft.com/office/infopath/2007/PartnerControls"/>
    </lcf76f155ced4ddcb4097134ff3c332f>
    <TaxCatchAll xmlns="4ab2d6d7-e07f-45c6-9656-09fe14d9cb4b" xsi:nil="true"/>
  </documentManagement>
</p:properties>
</file>

<file path=customXml/itemProps1.xml><?xml version="1.0" encoding="utf-8"?>
<ds:datastoreItem xmlns:ds="http://schemas.openxmlformats.org/officeDocument/2006/customXml" ds:itemID="{8EAF7E7F-CB67-4EFA-ACB7-5741D5489599}"/>
</file>

<file path=customXml/itemProps2.xml><?xml version="1.0" encoding="utf-8"?>
<ds:datastoreItem xmlns:ds="http://schemas.openxmlformats.org/officeDocument/2006/customXml" ds:itemID="{12CF8060-E8B8-4CA1-9B1F-6339C7A6814C}"/>
</file>

<file path=customXml/itemProps3.xml><?xml version="1.0" encoding="utf-8"?>
<ds:datastoreItem xmlns:ds="http://schemas.openxmlformats.org/officeDocument/2006/customXml" ds:itemID="{4D1660E2-178F-414A-B027-DD753A090D5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FR1-3,20,09,14</vt:lpstr>
      <vt:lpstr>Red02</vt:lpstr>
      <vt:lpstr>Red12_11_2020Novy</vt:lpstr>
      <vt:lpstr>Blue12_11_2020Novy</vt:lpstr>
      <vt:lpstr>Blue12_11_2020Recykl 01</vt:lpstr>
      <vt:lpstr>Blue12_11_2020Recykl 02</vt:lpstr>
      <vt:lpstr>Vsichni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</dc:creator>
  <cp:lastModifiedBy>Mirka - ELPE</cp:lastModifiedBy>
  <cp:lastPrinted>2020-11-11T07:24:50Z</cp:lastPrinted>
  <dcterms:created xsi:type="dcterms:W3CDTF">2016-12-06T13:16:39Z</dcterms:created>
  <dcterms:modified xsi:type="dcterms:W3CDTF">2021-03-13T18:32:00Z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0x010100578F243F59377E46BD89612DC8FBCC6B</vt:lpwstr>
  </property>
  <property fmtid="{D5CDD505-2E9C-101B-9397-08002B2CF9AE}" pid="3" name="MediaServiceImageTags">
    <vt:lpwstr/>
  </property>
</Properties>
</file>